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firstSheet="1"/>
  </bookViews>
  <sheets>
    <sheet name="金弘" sheetId="1" r:id="rId1"/>
  </sheets>
  <externalReferences>
    <externalReference r:id="rId2"/>
  </externalReferences>
  <definedNames>
    <definedName name="_xlnm.Print_Area" localSheetId="0">金弘!$A$1:M20</definedName>
  </definedNames>
  <calcPr calcId="144525"/>
  <extLst/>
</workbook>
</file>

<file path=xl/sharedStrings.xml><?xml version="1.0" encoding="utf-8"?>
<sst xmlns="http://schemas.openxmlformats.org/spreadsheetml/2006/main" count="45">
  <si>
    <t>农村客运2022年费改税补贴资金发放明细（公示）</t>
  </si>
  <si>
    <t>企业名称（盖章):鸡西市城子河区金弘运输有限责任公司                                            时间：     年   月   日</t>
  </si>
  <si>
    <t>车牌号</t>
  </si>
  <si>
    <t>营运证号</t>
  </si>
  <si>
    <t>车龄</t>
  </si>
  <si>
    <t>营运天数</t>
  </si>
  <si>
    <t>里程（公里）</t>
  </si>
  <si>
    <t>耗油量（升）</t>
  </si>
  <si>
    <t>2021年扣减金额（元）</t>
  </si>
  <si>
    <t>2022年应补贴金额（元）</t>
  </si>
  <si>
    <t>2022年实际补贴金额（元）</t>
  </si>
  <si>
    <t>1—2月</t>
  </si>
  <si>
    <t>3-4月</t>
  </si>
  <si>
    <t>汽油</t>
  </si>
  <si>
    <t>柴油</t>
  </si>
  <si>
    <t>黑GB7153</t>
  </si>
  <si>
    <t>230306900027</t>
  </si>
  <si>
    <t>黑GB7162</t>
  </si>
  <si>
    <t>230306900005</t>
  </si>
  <si>
    <t>黑GB7203</t>
  </si>
  <si>
    <t>230306900018</t>
  </si>
  <si>
    <t>黑GB7213</t>
  </si>
  <si>
    <t>230306900008</t>
  </si>
  <si>
    <t>黑GB7323</t>
  </si>
  <si>
    <t>230306900015</t>
  </si>
  <si>
    <t>黑GB7603</t>
  </si>
  <si>
    <t>230306900014</t>
  </si>
  <si>
    <t>黑GB7612</t>
  </si>
  <si>
    <t>230306900009</t>
  </si>
  <si>
    <t>黑GB7620</t>
  </si>
  <si>
    <t>230306900007</t>
  </si>
  <si>
    <t>黑GB7691</t>
  </si>
  <si>
    <t>230306900003</t>
  </si>
  <si>
    <t>黑GB7960</t>
  </si>
  <si>
    <t>230306900013</t>
  </si>
  <si>
    <t>黑G40276</t>
  </si>
  <si>
    <t>230306900020</t>
  </si>
  <si>
    <t>黑G40675</t>
  </si>
  <si>
    <t>230306900023</t>
  </si>
  <si>
    <t>黑G41169</t>
  </si>
  <si>
    <t>230300900024</t>
  </si>
  <si>
    <t>黑GF4515</t>
  </si>
  <si>
    <t>230306900022</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</si>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</sst>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0"/>
    </font>
    <font>
      <sz val="10"/>
      <color indexed="8"/>
      <name val="宋体"/>
      <charset val="134"/>
    </font>
    <font>
      <b/>
      <sz val="11"/>
      <color indexed="8"/>
      <name val="宋体"/>
      <charset val="134"/>
    </font>
    <font>
      <b/>
      <sz val="10"/>
      <name val="宋体"/>
      <charset val="0"/>
    </font>
    <font>
      <b/>
      <sz val="11"/>
      <name val="宋体"/>
      <charset val="0"/>
    </font>
    <font>
      <sz val="11"/>
      <color indexed="42"/>
      <name val="宋体"/>
      <charset val="0"/>
    </font>
    <font>
      <sz val="11"/>
      <color indexed="8"/>
      <name val="宋体"/>
      <charset val="0"/>
    </font>
    <font>
      <u/>
      <sz val="11"/>
      <color indexed="12"/>
      <name val="宋体"/>
      <charset val="0"/>
    </font>
    <font>
      <b/>
      <sz val="18"/>
      <color indexed="62"/>
      <name val="宋体"/>
      <charset val="134"/>
    </font>
    <font>
      <b/>
      <sz val="11"/>
      <color indexed="63"/>
      <name val="宋体"/>
      <charset val="0"/>
    </font>
    <font>
      <b/>
      <sz val="11"/>
      <color indexed="62"/>
      <name val="宋体"/>
      <charset val="134"/>
    </font>
    <font>
      <i/>
      <sz val="11"/>
      <color indexed="23"/>
      <name val="宋体"/>
      <charset val="0"/>
    </font>
    <font>
      <u/>
      <sz val="11"/>
      <color indexed="20"/>
      <name val="宋体"/>
      <charset val="0"/>
    </font>
    <font>
      <b/>
      <sz val="13"/>
      <color indexed="62"/>
      <name val="宋体"/>
      <charset val="134"/>
    </font>
    <font>
      <sz val="11"/>
      <color indexed="62"/>
      <name val="宋体"/>
      <charset val="0"/>
    </font>
    <font>
      <b/>
      <sz val="15"/>
      <color indexed="62"/>
      <name val="宋体"/>
      <charset val="134"/>
    </font>
    <font>
      <sz val="11"/>
      <color indexed="10"/>
      <name val="宋体"/>
      <charset val="0"/>
    </font>
    <font>
      <b/>
      <sz val="11"/>
      <color indexed="52"/>
      <name val="宋体"/>
      <charset val="0"/>
    </font>
    <font>
      <b/>
      <sz val="11"/>
      <color indexed="8"/>
      <name val="宋体"/>
      <charset val="0"/>
    </font>
    <font>
      <b/>
      <sz val="11"/>
      <color indexed="9"/>
      <name val="宋体"/>
      <charset val="0"/>
    </font>
    <font>
      <sz val="11"/>
      <color indexed="17"/>
      <name val="宋体"/>
      <charset val="0"/>
    </font>
    <font>
      <sz val="11"/>
      <color indexed="52"/>
      <name val="宋体"/>
      <charset val="0"/>
    </font>
    <font>
      <sz val="11"/>
      <color indexed="60"/>
      <name val="宋体"/>
      <charset val="0"/>
    </font>
    <font>
      <sz val="10"/>
      <name val="Arial"/>
      <charset val="134"/>
    </font>
    <font>
      <sz val="11"/>
      <name val="宋体"/>
      <charset val="0"/>
    </font>
  </fonts>
  <fills count="17">
    <fill>
      <patternFill patternType="none"/>
    </fill>
    <fill>
      <patternFill patternType="gray125"/>
    </fill>
    <fill>
      <patternFill patternType="solid">
        <fgColor indexed="49"/>
        <bgColor indexed="64"/>
      </patternFill>
    </fill>
    <fill>
      <patternFill patternType="solid">
        <fgColor indexed="55"/>
        <bgColor indexed="64"/>
      </patternFill>
    </fill>
    <fill>
      <patternFill patternType="solid">
        <fgColor indexed="44"/>
        <bgColor indexed="64"/>
      </patternFill>
    </fill>
    <fill>
      <patternFill patternType="solid">
        <fgColor indexed="26"/>
        <bgColor indexed="64"/>
      </patternFill>
    </fill>
    <fill>
      <patternFill patternType="solid">
        <fgColor indexed="47"/>
        <bgColor indexed="64"/>
      </patternFill>
    </fill>
    <fill>
      <patternFill patternType="solid">
        <fgColor indexed="57"/>
        <bgColor indexed="64"/>
      </patternFill>
    </fill>
    <fill>
      <patternFill patternType="solid">
        <fgColor indexed="51"/>
        <bgColor indexed="64"/>
      </patternFill>
    </fill>
    <fill>
      <patternFill patternType="solid">
        <fgColor indexed="9"/>
        <bgColor indexed="64"/>
      </patternFill>
    </fill>
    <fill>
      <patternFill patternType="solid">
        <fgColor indexed="29"/>
        <bgColor indexed="64"/>
      </patternFill>
    </fill>
    <fill>
      <patternFill patternType="solid">
        <fgColor indexed="42"/>
        <bgColor indexed="64"/>
      </patternFill>
    </fill>
    <fill>
      <patternFill patternType="solid">
        <fgColor indexed="53"/>
        <bgColor indexed="64"/>
      </patternFill>
    </fill>
    <fill>
      <patternFill patternType="solid">
        <fgColor indexed="27"/>
        <bgColor indexed="64"/>
      </patternFill>
    </fill>
    <fill>
      <patternFill patternType="solid">
        <fgColor indexed="22"/>
        <bgColor indexed="64"/>
      </patternFill>
    </fill>
    <fill>
      <patternFill patternType="solid">
        <fgColor indexed="31"/>
        <bgColor indexed="64"/>
      </patternFill>
    </fill>
    <fill>
      <patternFill patternType="solid">
        <fgColor indexed="43"/>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12" applyNumberFormat="0" applyFont="0" applyAlignment="0" applyProtection="0">
      <alignment vertical="center"/>
    </xf>
    <xf numFmtId="0" fontId="16" fillId="0" borderId="0" applyNumberFormat="0" applyFill="0" applyBorder="0" applyAlignment="0" applyProtection="0">
      <alignment vertical="center"/>
    </xf>
    <xf numFmtId="0" fontId="9" fillId="10"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13" applyNumberFormat="0" applyFill="0" applyAlignment="0" applyProtection="0">
      <alignment vertical="center"/>
    </xf>
    <xf numFmtId="0" fontId="17" fillId="0" borderId="13" applyNumberFormat="0" applyFill="0" applyAlignment="0" applyProtection="0">
      <alignment vertical="center"/>
    </xf>
    <xf numFmtId="0" fontId="9" fillId="4" borderId="0" applyNumberFormat="0" applyBorder="0" applyAlignment="0" applyProtection="0">
      <alignment vertical="center"/>
    </xf>
    <xf numFmtId="0" fontId="14" fillId="0" borderId="11" applyNumberFormat="0" applyFill="0" applyAlignment="0" applyProtection="0">
      <alignment vertical="center"/>
    </xf>
    <xf numFmtId="0" fontId="10" fillId="9" borderId="0" applyNumberFormat="0" applyBorder="0" applyAlignment="0" applyProtection="0">
      <alignment vertical="center"/>
    </xf>
    <xf numFmtId="0" fontId="18" fillId="6" borderId="14" applyNumberFormat="0" applyAlignment="0" applyProtection="0">
      <alignment vertical="center"/>
    </xf>
    <xf numFmtId="0" fontId="9" fillId="6" borderId="0" applyNumberFormat="0" applyBorder="0" applyAlignment="0" applyProtection="0">
      <alignment vertical="center"/>
    </xf>
    <xf numFmtId="0" fontId="13" fillId="9" borderId="10" applyNumberFormat="0" applyAlignment="0" applyProtection="0">
      <alignment vertical="center"/>
    </xf>
    <xf numFmtId="0" fontId="21" fillId="9" borderId="14" applyNumberFormat="0" applyAlignment="0" applyProtection="0">
      <alignment vertical="center"/>
    </xf>
    <xf numFmtId="0" fontId="23" fillId="3" borderId="16" applyNumberFormat="0" applyAlignment="0" applyProtection="0">
      <alignment vertical="center"/>
    </xf>
    <xf numFmtId="0" fontId="10" fillId="11" borderId="0" applyNumberFormat="0" applyBorder="0" applyAlignment="0" applyProtection="0">
      <alignment vertical="center"/>
    </xf>
    <xf numFmtId="0" fontId="9" fillId="12" borderId="0" applyNumberFormat="0" applyBorder="0" applyAlignment="0" applyProtection="0">
      <alignment vertical="center"/>
    </xf>
    <xf numFmtId="0" fontId="25" fillId="0" borderId="17" applyNumberFormat="0" applyFill="0" applyAlignment="0" applyProtection="0">
      <alignment vertical="center"/>
    </xf>
    <xf numFmtId="0" fontId="22" fillId="0" borderId="15" applyNumberFormat="0" applyFill="0" applyAlignment="0" applyProtection="0">
      <alignment vertical="center"/>
    </xf>
    <xf numFmtId="0" fontId="24" fillId="11" borderId="0" applyNumberFormat="0" applyBorder="0" applyAlignment="0" applyProtection="0">
      <alignment vertical="center"/>
    </xf>
    <xf numFmtId="0" fontId="10" fillId="14" borderId="0" applyNumberFormat="0" applyBorder="0" applyAlignment="0" applyProtection="0">
      <alignment vertical="center"/>
    </xf>
    <xf numFmtId="0" fontId="26" fillId="10" borderId="0" applyNumberFormat="0" applyBorder="0" applyAlignment="0" applyProtection="0">
      <alignment vertical="center"/>
    </xf>
    <xf numFmtId="0" fontId="26" fillId="16" borderId="0" applyNumberFormat="0" applyBorder="0" applyAlignment="0" applyProtection="0">
      <alignment vertical="center"/>
    </xf>
    <xf numFmtId="0" fontId="10" fillId="15" borderId="0" applyNumberFormat="0" applyBorder="0" applyAlignment="0" applyProtection="0">
      <alignment vertical="center"/>
    </xf>
    <xf numFmtId="0" fontId="9" fillId="2" borderId="0" applyNumberFormat="0" applyBorder="0" applyAlignment="0" applyProtection="0">
      <alignment vertical="center"/>
    </xf>
    <xf numFmtId="0" fontId="10" fillId="13" borderId="0" applyNumberFormat="0" applyBorder="0" applyAlignment="0" applyProtection="0">
      <alignment vertical="center"/>
    </xf>
    <xf numFmtId="0" fontId="10" fillId="4"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9" fillId="3" borderId="0" applyNumberFormat="0" applyBorder="0" applyAlignment="0" applyProtection="0">
      <alignment vertical="center"/>
    </xf>
    <xf numFmtId="0" fontId="9" fillId="1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9" fillId="2" borderId="0" applyNumberFormat="0" applyBorder="0" applyAlignment="0" applyProtection="0">
      <alignment vertical="center"/>
    </xf>
    <xf numFmtId="0" fontId="10" fillId="4" borderId="0" applyNumberFormat="0" applyBorder="0" applyAlignment="0" applyProtection="0">
      <alignment vertical="center"/>
    </xf>
    <xf numFmtId="0" fontId="9" fillId="4" borderId="0" applyNumberFormat="0" applyBorder="0" applyAlignment="0" applyProtection="0">
      <alignment vertical="center"/>
    </xf>
    <xf numFmtId="0" fontId="9" fillId="7" borderId="0" applyNumberFormat="0" applyBorder="0" applyAlignment="0" applyProtection="0">
      <alignment vertical="center"/>
    </xf>
    <xf numFmtId="0" fontId="10" fillId="11" borderId="0" applyNumberFormat="0" applyBorder="0" applyAlignment="0" applyProtection="0">
      <alignment vertical="center"/>
    </xf>
    <xf numFmtId="0" fontId="9" fillId="7" borderId="0" applyNumberFormat="0" applyBorder="0" applyAlignment="0" applyProtection="0">
      <alignment vertical="center"/>
    </xf>
    <xf numFmtId="0" fontId="27" fillId="0" borderId="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4" fillId="0" borderId="6" xfId="0" applyFont="1" applyFill="1" applyBorder="1" applyAlignment="1">
      <alignment horizontal="center" vertical="center"/>
    </xf>
    <xf numFmtId="4" fontId="4" fillId="0" borderId="7" xfId="0" applyNumberFormat="1" applyFont="1" applyFill="1" applyBorder="1" applyAlignment="1">
      <alignment horizontal="center" vertical="center"/>
    </xf>
    <xf numFmtId="0" fontId="5" fillId="0" borderId="6" xfId="0" applyFont="1" applyFill="1" applyBorder="1" applyAlignment="1">
      <alignment horizontal="center" vertical="center"/>
    </xf>
    <xf numFmtId="4" fontId="4" fillId="0" borderId="6" xfId="0" applyNumberFormat="1" applyFont="1" applyFill="1" applyBorder="1" applyAlignment="1">
      <alignment horizontal="center" vertical="center"/>
    </xf>
    <xf numFmtId="0" fontId="6" fillId="0" borderId="5" xfId="0" applyFont="1" applyBorder="1" applyAlignment="1">
      <alignment horizontal="center" vertical="center"/>
    </xf>
    <xf numFmtId="176" fontId="7" fillId="0" borderId="6" xfId="0" applyNumberFormat="1" applyFont="1" applyFill="1" applyBorder="1" applyAlignment="1">
      <alignment horizontal="center" vertical="center"/>
    </xf>
    <xf numFmtId="0" fontId="8"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6" fontId="5" fillId="0" borderId="5" xfId="0" applyNumberFormat="1" applyFont="1" applyBorder="1" applyAlignment="1">
      <alignment horizontal="center" vertical="center"/>
    </xf>
    <xf numFmtId="176" fontId="0" fillId="0" borderId="8" xfId="0" applyNumberFormat="1" applyBorder="1" applyAlignment="1">
      <alignment horizontal="center" vertical="center"/>
    </xf>
    <xf numFmtId="176" fontId="0" fillId="0" borderId="5" xfId="0" applyNumberFormat="1" applyBorder="1" applyAlignment="1">
      <alignment horizontal="center" vertical="center"/>
    </xf>
    <xf numFmtId="176" fontId="0" fillId="0" borderId="9" xfId="0" applyNumberFormat="1" applyBorder="1" applyAlignment="1">
      <alignment horizontal="center" vertical="center"/>
    </xf>
    <xf numFmtId="176" fontId="0" fillId="0" borderId="5" xfId="0" applyNumberFormat="1" applyFill="1" applyBorder="1" applyAlignment="1">
      <alignment horizontal="center" vertical="center"/>
    </xf>
    <xf numFmtId="176" fontId="5" fillId="0" borderId="8" xfId="0" applyNumberFormat="1" applyFont="1" applyBorder="1" applyAlignment="1">
      <alignment horizontal="center" vertical="center"/>
    </xf>
    <xf numFmtId="0" fontId="0" fillId="0" borderId="8" xfId="0" applyBorder="1" applyAlignment="1">
      <alignment horizontal="center" vertical="center"/>
    </xf>
    <xf numFmtId="0" fontId="4" fillId="0" borderId="6" xfId="0" applyFont="1" applyFill="1" applyBorder="1" applyAlignment="1" quotePrefix="1">
      <alignment horizontal="center" vertical="center"/>
    </xf>
  </cellXfs>
  <cellStyles count="50">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 name="常规 2" xfId="49"/>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2&#24180;&#27833;&#34917;/2021&#12289;2022&#24180;&#29123;&#27833;&#34917;&#36148;&#21457;&#38065;&#36864;&#38065;&#26126;&#32454;&#27719;&#24635;&#34920;&#32456;&#26497;&#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梨树区 (2)"/>
      <sheetName val="梨树区"/>
      <sheetName val="恒山区 (2)"/>
      <sheetName val="恒山区"/>
      <sheetName val="麻山区 (2)"/>
      <sheetName val="麻山区"/>
      <sheetName val="滴道区 (2)"/>
      <sheetName val="滴道区"/>
      <sheetName val="城子河区"/>
      <sheetName val="出租车管理站"/>
      <sheetName val="申捷"/>
      <sheetName val="申捷 (2)"/>
      <sheetName val="汇总表"/>
    </sheetNames>
    <sheetDataSet>
      <sheetData sheetId="0"/>
      <sheetData sheetId="1"/>
      <sheetData sheetId="2"/>
      <sheetData sheetId="3"/>
      <sheetData sheetId="4"/>
      <sheetData sheetId="5"/>
      <sheetData sheetId="6"/>
      <sheetData sheetId="7"/>
      <sheetData sheetId="8">
        <row r="3">
          <cell r="B3" t="str">
            <v>黑GB7153</v>
          </cell>
          <cell r="C3" t="str">
            <v>16992.93（柴油）</v>
          </cell>
          <cell r="D3">
            <v>350</v>
          </cell>
          <cell r="E3">
            <v>345</v>
          </cell>
          <cell r="F3">
            <v>17235.8</v>
          </cell>
          <cell r="G3">
            <v>26869.3694471126</v>
          </cell>
          <cell r="H3">
            <v>24460.3225429026</v>
          </cell>
          <cell r="I3">
            <v>24116.45</v>
          </cell>
          <cell r="J3">
            <v>21235.85</v>
          </cell>
          <cell r="K3">
            <v>18011.3708783583</v>
          </cell>
          <cell r="L3">
            <v>24116.45</v>
          </cell>
          <cell r="M3">
            <v>20936.61</v>
          </cell>
          <cell r="N3">
            <v>-3179.84</v>
          </cell>
        </row>
        <row r="4">
          <cell r="B4" t="str">
            <v>黑GB7162</v>
          </cell>
          <cell r="C4" t="str">
            <v>16693.64（柴油）</v>
          </cell>
          <cell r="D4">
            <v>350</v>
          </cell>
          <cell r="E4">
            <v>345</v>
          </cell>
          <cell r="F4">
            <v>17251.52</v>
          </cell>
          <cell r="G4">
            <v>26893.8757936534</v>
          </cell>
          <cell r="H4">
            <v>24482.6317058294</v>
          </cell>
          <cell r="I4">
            <v>23691.71</v>
          </cell>
          <cell r="J4">
            <v>21255.21</v>
          </cell>
          <cell r="K4">
            <v>18027.7982417651</v>
          </cell>
          <cell r="L4">
            <v>23691.71</v>
          </cell>
          <cell r="M4">
            <v>20567.86</v>
          </cell>
          <cell r="N4">
            <v>-3123.85</v>
          </cell>
        </row>
        <row r="5">
          <cell r="B5" t="str">
            <v>黑GB7203</v>
          </cell>
          <cell r="C5" t="str">
            <v>16697.31（柴油）</v>
          </cell>
          <cell r="D5">
            <v>350</v>
          </cell>
          <cell r="E5">
            <v>345</v>
          </cell>
          <cell r="F5">
            <v>17247.74</v>
          </cell>
          <cell r="G5">
            <v>26887.9830462028</v>
          </cell>
          <cell r="H5">
            <v>24477.2672887898</v>
          </cell>
          <cell r="I5">
            <v>23696.92</v>
          </cell>
          <cell r="J5">
            <v>21250.56</v>
          </cell>
          <cell r="K5">
            <v>18023.8481505642</v>
          </cell>
          <cell r="L5">
            <v>23696.92</v>
          </cell>
          <cell r="M5">
            <v>20572.39</v>
          </cell>
          <cell r="N5">
            <v>-3124.53</v>
          </cell>
        </row>
        <row r="6">
          <cell r="B6" t="str">
            <v>黑GB7213</v>
          </cell>
          <cell r="C6" t="str">
            <v>17234.66（柴油）</v>
          </cell>
          <cell r="D6">
            <v>350</v>
          </cell>
          <cell r="E6">
            <v>345</v>
          </cell>
          <cell r="F6">
            <v>17242.95</v>
          </cell>
          <cell r="G6">
            <v>26880.5157815762</v>
          </cell>
          <cell r="H6">
            <v>24470.4695222237</v>
          </cell>
          <cell r="I6">
            <v>24459.5</v>
          </cell>
          <cell r="J6">
            <v>21244.66</v>
          </cell>
          <cell r="K6">
            <v>18018.8426117144</v>
          </cell>
          <cell r="L6">
            <v>24459.5</v>
          </cell>
          <cell r="M6">
            <v>21234.44</v>
          </cell>
          <cell r="N6">
            <v>-3225.06</v>
          </cell>
        </row>
        <row r="7">
          <cell r="B7" t="str">
            <v>黑GB7323</v>
          </cell>
          <cell r="C7" t="str">
            <v>17265.15（柴油）</v>
          </cell>
          <cell r="D7">
            <v>350</v>
          </cell>
          <cell r="E7">
            <v>345</v>
          </cell>
          <cell r="F7">
            <v>17241.81</v>
          </cell>
          <cell r="G7">
            <v>26878.7386037736</v>
          </cell>
          <cell r="H7">
            <v>24468.8516821641</v>
          </cell>
          <cell r="I7">
            <v>24502.77</v>
          </cell>
          <cell r="J7">
            <v>21243.25</v>
          </cell>
          <cell r="K7">
            <v>18017.6513143681</v>
          </cell>
          <cell r="L7">
            <v>24502.77</v>
          </cell>
          <cell r="M7">
            <v>21272.01</v>
          </cell>
          <cell r="N7">
            <v>-3230.76</v>
          </cell>
        </row>
        <row r="8">
          <cell r="B8" t="str">
            <v>黑GB7603</v>
          </cell>
          <cell r="C8" t="str">
            <v>17081.60（柴油）</v>
          </cell>
          <cell r="D8">
            <v>350</v>
          </cell>
          <cell r="E8">
            <v>345</v>
          </cell>
          <cell r="F8">
            <v>17239.08</v>
          </cell>
          <cell r="G8">
            <v>26874.4827306148</v>
          </cell>
          <cell r="H8">
            <v>24464.9773809688</v>
          </cell>
          <cell r="I8">
            <v>24242.28</v>
          </cell>
          <cell r="J8">
            <v>21239.89</v>
          </cell>
          <cell r="K8">
            <v>18014.798470723</v>
          </cell>
          <cell r="L8">
            <v>24242.28</v>
          </cell>
          <cell r="M8">
            <v>21045.86</v>
          </cell>
          <cell r="N8">
            <v>-3196.42</v>
          </cell>
        </row>
        <row r="9">
          <cell r="B9" t="str">
            <v>黑GB7612</v>
          </cell>
          <cell r="C9" t="str">
            <v>16906.66（柴油）</v>
          </cell>
          <cell r="D9">
            <v>350</v>
          </cell>
          <cell r="E9">
            <v>345</v>
          </cell>
          <cell r="F9">
            <v>17249.12</v>
          </cell>
          <cell r="G9">
            <v>26890.1343667006</v>
          </cell>
          <cell r="H9">
            <v>24479.2257267566</v>
          </cell>
          <cell r="I9">
            <v>23994.02</v>
          </cell>
          <cell r="J9">
            <v>21252.26</v>
          </cell>
          <cell r="K9">
            <v>18025.2902473518</v>
          </cell>
          <cell r="L9">
            <v>23994.02</v>
          </cell>
          <cell r="M9">
            <v>20830.32</v>
          </cell>
          <cell r="N9">
            <v>-3163.7</v>
          </cell>
        </row>
        <row r="10">
          <cell r="B10" t="str">
            <v>黑GB7620</v>
          </cell>
          <cell r="C10" t="str">
            <v>16554.23（柴油）</v>
          </cell>
          <cell r="D10">
            <v>350</v>
          </cell>
          <cell r="E10">
            <v>345</v>
          </cell>
          <cell r="F10">
            <v>17244.85</v>
          </cell>
          <cell r="G10">
            <v>26883.4777445804</v>
          </cell>
          <cell r="H10">
            <v>24473.1659223229</v>
          </cell>
          <cell r="I10">
            <v>23493.8</v>
          </cell>
          <cell r="J10">
            <v>21247</v>
          </cell>
          <cell r="K10">
            <v>18020.8281072916</v>
          </cell>
          <cell r="L10">
            <v>23493.8</v>
          </cell>
          <cell r="M10">
            <v>20396.1</v>
          </cell>
          <cell r="N10">
            <v>-3097.7</v>
          </cell>
        </row>
        <row r="11">
          <cell r="B11" t="str">
            <v>黑GB7691</v>
          </cell>
          <cell r="C11" t="str">
            <v>17292.10（柴油）</v>
          </cell>
          <cell r="D11">
            <v>350</v>
          </cell>
          <cell r="E11">
            <v>345</v>
          </cell>
          <cell r="F11">
            <v>17248.29</v>
          </cell>
          <cell r="G11">
            <v>26888.8404565461</v>
          </cell>
          <cell r="H11">
            <v>24478.0478256606</v>
          </cell>
          <cell r="I11">
            <v>24541.02</v>
          </cell>
          <cell r="J11">
            <v>21251.24</v>
          </cell>
          <cell r="K11">
            <v>18024.4228992839</v>
          </cell>
          <cell r="L11">
            <v>24541.02</v>
          </cell>
          <cell r="M11">
            <v>21305.21</v>
          </cell>
          <cell r="N11">
            <v>-3235.81</v>
          </cell>
        </row>
        <row r="12">
          <cell r="B12" t="str">
            <v>黑GB7960</v>
          </cell>
          <cell r="C12" t="str">
            <v>17272.35（柴油）</v>
          </cell>
          <cell r="D12">
            <v>350</v>
          </cell>
          <cell r="E12">
            <v>345</v>
          </cell>
          <cell r="F12">
            <v>17244.2</v>
          </cell>
          <cell r="G12">
            <v>26882.4644414474</v>
          </cell>
          <cell r="H12">
            <v>24472.2434696574</v>
          </cell>
          <cell r="I12">
            <v>24512.99</v>
          </cell>
          <cell r="J12">
            <v>21246.2</v>
          </cell>
          <cell r="K12">
            <v>18020.1488588047</v>
          </cell>
          <cell r="L12">
            <v>24512.99</v>
          </cell>
          <cell r="M12">
            <v>21280.88</v>
          </cell>
          <cell r="N12">
            <v>-3232.11</v>
          </cell>
        </row>
        <row r="13">
          <cell r="B13" t="str">
            <v>黑G40276</v>
          </cell>
          <cell r="C13" t="str">
            <v>4846.49（汽油）</v>
          </cell>
          <cell r="D13">
            <v>90</v>
          </cell>
          <cell r="E13">
            <v>0</v>
          </cell>
          <cell r="F13" t="str">
            <v>/</v>
          </cell>
          <cell r="G13" t="str">
            <v>/</v>
          </cell>
          <cell r="H13" t="str">
            <v>/</v>
          </cell>
          <cell r="I13">
            <v>6877.93</v>
          </cell>
          <cell r="J13" t="str">
            <v>/</v>
          </cell>
          <cell r="K13" t="str">
            <v>/</v>
          </cell>
          <cell r="L13" t="str">
            <v>/</v>
          </cell>
          <cell r="M13">
            <v>5971.25</v>
          </cell>
          <cell r="N13">
            <v>-906.68</v>
          </cell>
        </row>
        <row r="14">
          <cell r="B14" t="str">
            <v>黑G40675</v>
          </cell>
          <cell r="C14" t="str">
            <v>4522.95（汽油）</v>
          </cell>
          <cell r="D14">
            <v>90</v>
          </cell>
          <cell r="E14">
            <v>0</v>
          </cell>
          <cell r="F14" t="str">
            <v>/</v>
          </cell>
          <cell r="G14" t="str">
            <v>/</v>
          </cell>
          <cell r="H14" t="str">
            <v>/</v>
          </cell>
          <cell r="I14">
            <v>6419.4</v>
          </cell>
          <cell r="J14" t="str">
            <v>/</v>
          </cell>
          <cell r="K14" t="str">
            <v>/</v>
          </cell>
          <cell r="L14" t="str">
            <v>/</v>
          </cell>
          <cell r="M14">
            <v>5572.63</v>
          </cell>
          <cell r="N14">
            <v>-846.77</v>
          </cell>
        </row>
        <row r="15">
          <cell r="B15" t="str">
            <v>黑G41169</v>
          </cell>
          <cell r="C15" t="str">
            <v>4846.49（汽油）</v>
          </cell>
          <cell r="D15">
            <v>90</v>
          </cell>
          <cell r="E15">
            <v>0</v>
          </cell>
          <cell r="F15" t="str">
            <v>/</v>
          </cell>
          <cell r="G15" t="str">
            <v>/</v>
          </cell>
          <cell r="H15" t="str">
            <v>/</v>
          </cell>
          <cell r="I15">
            <v>6877.93</v>
          </cell>
          <cell r="J15" t="str">
            <v>/</v>
          </cell>
          <cell r="K15" t="str">
            <v>/</v>
          </cell>
          <cell r="L15" t="str">
            <v>/</v>
          </cell>
          <cell r="M15">
            <v>5971.25</v>
          </cell>
          <cell r="N15">
            <v>-906.68</v>
          </cell>
        </row>
        <row r="16">
          <cell r="B16" t="str">
            <v>黑GF4515</v>
          </cell>
          <cell r="C16" t="str">
            <v>4846.49（汽油）</v>
          </cell>
          <cell r="D16">
            <v>90</v>
          </cell>
          <cell r="E16">
            <v>0</v>
          </cell>
          <cell r="F16" t="str">
            <v>/</v>
          </cell>
          <cell r="G16" t="str">
            <v>/</v>
          </cell>
          <cell r="H16" t="str">
            <v>/</v>
          </cell>
          <cell r="I16">
            <v>6877.93</v>
          </cell>
          <cell r="J16" t="str">
            <v>/</v>
          </cell>
          <cell r="K16" t="str">
            <v>/</v>
          </cell>
          <cell r="L16" t="str">
            <v>/</v>
          </cell>
          <cell r="M16">
            <v>5971.25</v>
          </cell>
          <cell r="N16">
            <v>-906.68</v>
          </cell>
        </row>
      </sheetData>
      <sheetData sheetId="9"/>
      <sheetData sheetId="10"/>
      <sheetData sheetId="11"/>
      <sheetData sheetId="1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26"/>
  <sheetViews>
    <sheetView tabSelected="1" view="pageBreakPreview" zoomScaleNormal="100" zoomScaleSheetLayoutView="100" workbookViewId="0">
      <selection activeCell="D3" sqref="D3:D4"/>
    </sheetView>
  </sheetViews>
  <sheetFormatPr defaultColWidth="9" defaultRowHeight="19" customHeight="1"/>
  <cols>
    <col min="1" max="1" width="5.75" customWidth="1"/>
    <col min="2" max="2" width="9" customWidth="1"/>
    <col min="3" max="3" width="14.25" customWidth="1"/>
    <col min="4" max="4" width="9" customWidth="1"/>
    <col min="5" max="6" width="0.125" hidden="1" customWidth="1"/>
    <col min="7" max="7" width="9.625" customWidth="1"/>
    <col min="8" max="8" width="13.25" customWidth="1"/>
    <col min="9" max="10" width="13.375" customWidth="1"/>
    <col min="11" max="11" width="15.375" customWidth="1"/>
    <col min="12" max="12" width="14.75" customWidth="1"/>
    <col min="13" max="13" width="14.625" customWidth="1"/>
    <col min="14" max="14" width="12.625"/>
  </cols>
  <sheetData>
    <row r="1" ht="30" customHeight="1" spans="1:13">
      <c r="A1" s="1" t="s">
        <v>0</v>
      </c>
      <c r="B1" s="1"/>
      <c r="C1" s="1"/>
      <c r="D1" s="1"/>
      <c r="E1" s="1"/>
      <c r="F1" s="1"/>
      <c r="G1" s="1"/>
      <c r="H1" s="1"/>
      <c r="I1" s="1"/>
      <c r="J1" s="1"/>
      <c r="K1" s="1"/>
      <c r="L1" s="1"/>
      <c r="M1" s="1"/>
    </row>
    <row r="2" ht="30" customHeight="1" spans="1:13">
      <c r="A2" s="2" t="s">
        <v>1</v>
      </c>
      <c r="B2" s="2"/>
      <c r="C2" s="2"/>
      <c r="D2" s="2"/>
      <c r="E2" s="2"/>
      <c r="F2" s="2"/>
      <c r="G2" s="2"/>
      <c r="H2" s="2"/>
      <c r="I2" s="2"/>
      <c r="J2" s="2"/>
      <c r="K2" s="2"/>
      <c r="L2" s="2"/>
      <c r="M2" s="2"/>
    </row>
    <row r="3" ht="15" customHeight="1" spans="1:13">
      <c r="A3" s="3"/>
      <c r="B3" s="4" t="s">
        <v>2</v>
      </c>
      <c r="C3" s="5" t="s">
        <v>3</v>
      </c>
      <c r="D3" s="5" t="s">
        <v>4</v>
      </c>
      <c r="E3" s="6" t="s">
        <v>5</v>
      </c>
      <c r="F3" s="7"/>
      <c r="G3" s="8" t="s">
        <v>5</v>
      </c>
      <c r="H3" s="5" t="s">
        <v>6</v>
      </c>
      <c r="I3" s="5" t="s">
        <v>7</v>
      </c>
      <c r="J3" s="9"/>
      <c r="K3" s="19" t="s">
        <v>8</v>
      </c>
      <c r="L3" s="19" t="s">
        <v>9</v>
      </c>
      <c r="M3" s="20" t="s">
        <v>10</v>
      </c>
    </row>
    <row r="4" ht="14" customHeight="1" spans="1:13">
      <c r="A4" s="3"/>
      <c r="B4" s="4"/>
      <c r="C4" s="5"/>
      <c r="D4" s="5"/>
      <c r="E4" s="9" t="s">
        <v>11</v>
      </c>
      <c r="F4" s="6" t="s">
        <v>12</v>
      </c>
      <c r="G4" s="8"/>
      <c r="H4" s="5"/>
      <c r="I4" s="5" t="s">
        <v>13</v>
      </c>
      <c r="J4" s="5" t="s">
        <v>14</v>
      </c>
      <c r="K4" s="19"/>
      <c r="L4" s="19"/>
      <c r="M4" s="20"/>
    </row>
    <row r="5" ht="20" customHeight="1" spans="1:13">
      <c r="A5" s="10">
        <v>1</v>
      </c>
      <c r="B5" s="11" t="s">
        <v>15</v>
      </c>
      <c r="C5" s="28" t="s">
        <v>16</v>
      </c>
      <c r="D5" s="11">
        <v>3.8</v>
      </c>
      <c r="E5" s="11"/>
      <c r="F5" s="11"/>
      <c r="G5" s="11">
        <v>345</v>
      </c>
      <c r="H5" s="12">
        <v>66240.6</v>
      </c>
      <c r="I5" s="21">
        <v>17235.8</v>
      </c>
      <c r="J5" s="10"/>
      <c r="K5" s="10">
        <f>VLOOKUP(B5,[1]城子河区!$B$3:$N$16,13,FALSE)</f>
        <v>-3179.84</v>
      </c>
      <c r="L5" s="22">
        <f t="shared" ref="L5:L14" si="0">ROUND(I5*1.23207780944644,2)</f>
        <v>21235.85</v>
      </c>
      <c r="M5" s="23">
        <f>K5+L5</f>
        <v>18056.01</v>
      </c>
    </row>
    <row r="6" ht="20" customHeight="1" spans="1:13">
      <c r="A6" s="10">
        <v>2</v>
      </c>
      <c r="B6" s="11" t="s">
        <v>17</v>
      </c>
      <c r="C6" s="28" t="s">
        <v>18</v>
      </c>
      <c r="D6" s="11">
        <v>3.8</v>
      </c>
      <c r="E6" s="11"/>
      <c r="F6" s="11"/>
      <c r="G6" s="11">
        <v>345</v>
      </c>
      <c r="H6" s="12">
        <v>66301.1</v>
      </c>
      <c r="I6" s="21">
        <v>17251.52</v>
      </c>
      <c r="J6" s="10"/>
      <c r="K6" s="10">
        <f>VLOOKUP(B6,[1]城子河区!$B$3:$N$16,13,FALSE)</f>
        <v>-3123.85</v>
      </c>
      <c r="L6" s="22">
        <f>ROUND(I6*1.23207780944644,2)</f>
        <v>21255.21</v>
      </c>
      <c r="M6" s="23">
        <f t="shared" ref="M6:M18" si="1">K6+L6</f>
        <v>18131.36</v>
      </c>
    </row>
    <row r="7" ht="20" customHeight="1" spans="1:13">
      <c r="A7" s="10">
        <v>3</v>
      </c>
      <c r="B7" s="11" t="s">
        <v>19</v>
      </c>
      <c r="C7" s="28" t="s">
        <v>20</v>
      </c>
      <c r="D7" s="11">
        <v>3.8</v>
      </c>
      <c r="E7" s="11"/>
      <c r="F7" s="11"/>
      <c r="G7" s="11">
        <v>345</v>
      </c>
      <c r="H7" s="12">
        <v>66286.5</v>
      </c>
      <c r="I7" s="21">
        <v>17247.74</v>
      </c>
      <c r="J7" s="10"/>
      <c r="K7" s="10">
        <f>VLOOKUP(B7,[1]城子河区!$B$3:$N$16,13,FALSE)</f>
        <v>-3124.53</v>
      </c>
      <c r="L7" s="22">
        <f>ROUND(I7*1.23207780944644,2)</f>
        <v>21250.56</v>
      </c>
      <c r="M7" s="23">
        <f>K7+L7</f>
        <v>18126.03</v>
      </c>
    </row>
    <row r="8" ht="20" customHeight="1" spans="1:13">
      <c r="A8" s="10">
        <v>4</v>
      </c>
      <c r="B8" s="11" t="s">
        <v>21</v>
      </c>
      <c r="C8" s="28" t="s">
        <v>22</v>
      </c>
      <c r="D8" s="11">
        <v>3.8</v>
      </c>
      <c r="E8" s="11"/>
      <c r="F8" s="11"/>
      <c r="G8" s="11">
        <v>345</v>
      </c>
      <c r="H8" s="12">
        <v>66268.1</v>
      </c>
      <c r="I8" s="21">
        <v>17242.95</v>
      </c>
      <c r="J8" s="10"/>
      <c r="K8" s="10">
        <f>VLOOKUP(B8,[1]城子河区!$B$3:$N$16,13,FALSE)</f>
        <v>-3225.06</v>
      </c>
      <c r="L8" s="23">
        <f>ROUND(I8*1.23207780944644,2)</f>
        <v>21244.66</v>
      </c>
      <c r="M8" s="24">
        <f>K8+L8</f>
        <v>18019.6</v>
      </c>
    </row>
    <row r="9" ht="20" customHeight="1" spans="1:13">
      <c r="A9" s="10">
        <v>5</v>
      </c>
      <c r="B9" s="11" t="s">
        <v>23</v>
      </c>
      <c r="C9" s="28" t="s">
        <v>24</v>
      </c>
      <c r="D9" s="11">
        <v>3.8</v>
      </c>
      <c r="E9" s="11"/>
      <c r="F9" s="11"/>
      <c r="G9" s="11">
        <v>345</v>
      </c>
      <c r="H9" s="12">
        <v>66263.7</v>
      </c>
      <c r="I9" s="21">
        <v>17241.81</v>
      </c>
      <c r="J9" s="10"/>
      <c r="K9" s="10">
        <f>VLOOKUP(B9,[1]城子河区!$B$3:$N$16,13,FALSE)</f>
        <v>-3230.76</v>
      </c>
      <c r="L9" s="23">
        <f>ROUND(I9*1.23207780944644,2)</f>
        <v>21243.25</v>
      </c>
      <c r="M9" s="23">
        <f>K9+L9</f>
        <v>18012.49</v>
      </c>
    </row>
    <row r="10" ht="20" customHeight="1" spans="1:13">
      <c r="A10" s="10">
        <v>6</v>
      </c>
      <c r="B10" s="11" t="s">
        <v>25</v>
      </c>
      <c r="C10" s="28" t="s">
        <v>26</v>
      </c>
      <c r="D10" s="11">
        <v>3.8</v>
      </c>
      <c r="E10" s="11"/>
      <c r="F10" s="11"/>
      <c r="G10" s="11">
        <v>345</v>
      </c>
      <c r="H10" s="12">
        <v>66253.2</v>
      </c>
      <c r="I10" s="21">
        <v>17239.08</v>
      </c>
      <c r="J10" s="10"/>
      <c r="K10" s="10">
        <f>VLOOKUP(B10,[1]城子河区!$B$3:$N$16,13,FALSE)</f>
        <v>-3196.42</v>
      </c>
      <c r="L10" s="23">
        <f>ROUND(I10*1.23207780944644,2)</f>
        <v>21239.89</v>
      </c>
      <c r="M10" s="23">
        <f>K10+L10</f>
        <v>18043.47</v>
      </c>
    </row>
    <row r="11" ht="20" customHeight="1" spans="1:13">
      <c r="A11" s="10">
        <v>7</v>
      </c>
      <c r="B11" s="11" t="s">
        <v>27</v>
      </c>
      <c r="C11" s="28" t="s">
        <v>28</v>
      </c>
      <c r="D11" s="11">
        <v>3.8</v>
      </c>
      <c r="E11" s="11"/>
      <c r="F11" s="11"/>
      <c r="G11" s="11">
        <v>345</v>
      </c>
      <c r="H11" s="12">
        <v>66291.8</v>
      </c>
      <c r="I11" s="21">
        <v>17249.12</v>
      </c>
      <c r="J11" s="10"/>
      <c r="K11" s="25">
        <f>VLOOKUP(B11,[1]城子河区!$B$3:$N$16,13,FALSE)</f>
        <v>-3163.7</v>
      </c>
      <c r="L11" s="23">
        <f>ROUND(I11*1.23207780944644,2)</f>
        <v>21252.26</v>
      </c>
      <c r="M11" s="23">
        <f>K11+L11</f>
        <v>18088.56</v>
      </c>
    </row>
    <row r="12" ht="20" customHeight="1" spans="1:13">
      <c r="A12" s="10">
        <v>8</v>
      </c>
      <c r="B12" s="11" t="s">
        <v>29</v>
      </c>
      <c r="C12" s="28" t="s">
        <v>30</v>
      </c>
      <c r="D12" s="11">
        <v>3.8</v>
      </c>
      <c r="E12" s="11"/>
      <c r="F12" s="11"/>
      <c r="G12" s="11">
        <v>345</v>
      </c>
      <c r="H12" s="12">
        <v>66275.4</v>
      </c>
      <c r="I12" s="21">
        <v>17244.85</v>
      </c>
      <c r="J12" s="10"/>
      <c r="K12" s="25">
        <f>VLOOKUP(B12,[1]城子河区!$B$3:$N$16,13,FALSE)</f>
        <v>-3097.7</v>
      </c>
      <c r="L12" s="23">
        <f>ROUND(I12*1.23207780944644,2)</f>
        <v>21247</v>
      </c>
      <c r="M12" s="23">
        <f>K12+L12</f>
        <v>18149.3</v>
      </c>
    </row>
    <row r="13" ht="20" customHeight="1" spans="1:13">
      <c r="A13" s="10">
        <v>9</v>
      </c>
      <c r="B13" s="11" t="s">
        <v>31</v>
      </c>
      <c r="C13" s="28" t="s">
        <v>32</v>
      </c>
      <c r="D13" s="11">
        <v>3.8</v>
      </c>
      <c r="E13" s="11"/>
      <c r="F13" s="11"/>
      <c r="G13" s="11">
        <v>345</v>
      </c>
      <c r="H13" s="12">
        <v>66288.6</v>
      </c>
      <c r="I13" s="21">
        <v>17248.29</v>
      </c>
      <c r="J13" s="10"/>
      <c r="K13" s="10">
        <f>VLOOKUP(B13,[1]城子河区!$B$3:$N$16,13,FALSE)</f>
        <v>-3235.81</v>
      </c>
      <c r="L13" s="23">
        <f>ROUND(I13*1.23207780944644,2)</f>
        <v>21251.24</v>
      </c>
      <c r="M13" s="23">
        <f>K13+L13</f>
        <v>18015.43</v>
      </c>
    </row>
    <row r="14" ht="20" customHeight="1" spans="1:13">
      <c r="A14" s="10">
        <v>10</v>
      </c>
      <c r="B14" s="11" t="s">
        <v>33</v>
      </c>
      <c r="C14" s="28" t="s">
        <v>34</v>
      </c>
      <c r="D14" s="11">
        <v>3.8</v>
      </c>
      <c r="E14" s="11"/>
      <c r="F14" s="11"/>
      <c r="G14" s="11">
        <v>345</v>
      </c>
      <c r="H14" s="12">
        <v>66272.9</v>
      </c>
      <c r="I14" s="21">
        <v>17244.2</v>
      </c>
      <c r="J14" s="10"/>
      <c r="K14" s="10">
        <f>VLOOKUP(B14,[1]城子河区!$B$3:$N$16,13,FALSE)</f>
        <v>-3232.11</v>
      </c>
      <c r="L14" s="23">
        <f>ROUND(I14*1.23207780944644,2)</f>
        <v>21246.2</v>
      </c>
      <c r="M14" s="23">
        <f>K14+L14</f>
        <v>18014.09</v>
      </c>
    </row>
    <row r="15" ht="20" customHeight="1" spans="1:13">
      <c r="A15" s="10">
        <v>11</v>
      </c>
      <c r="B15" s="13" t="s">
        <v>35</v>
      </c>
      <c r="C15" s="11" t="s">
        <v>36</v>
      </c>
      <c r="D15" s="11">
        <v>5.2</v>
      </c>
      <c r="E15" s="11"/>
      <c r="F15" s="11"/>
      <c r="G15" s="11">
        <v>0</v>
      </c>
      <c r="H15" s="14">
        <v>0</v>
      </c>
      <c r="I15" s="26">
        <v>0</v>
      </c>
      <c r="J15" s="27"/>
      <c r="K15" s="10">
        <f>VLOOKUP(B15,[1]城子河区!$B$3:$N$16,13,FALSE)</f>
        <v>-906.68</v>
      </c>
      <c r="L15" s="22">
        <v>0</v>
      </c>
      <c r="M15" s="23">
        <f>K15+L15</f>
        <v>-906.68</v>
      </c>
    </row>
    <row r="16" ht="20" customHeight="1" spans="1:13">
      <c r="A16" s="10">
        <v>12</v>
      </c>
      <c r="B16" s="13" t="s">
        <v>37</v>
      </c>
      <c r="C16" s="11" t="s">
        <v>38</v>
      </c>
      <c r="D16" s="11">
        <v>7.1</v>
      </c>
      <c r="E16" s="11"/>
      <c r="F16" s="11"/>
      <c r="G16" s="11">
        <v>0</v>
      </c>
      <c r="H16" s="14">
        <v>0</v>
      </c>
      <c r="I16" s="26">
        <v>0</v>
      </c>
      <c r="J16" s="27"/>
      <c r="K16" s="10">
        <f>VLOOKUP(B16,[1]城子河区!$B$3:$N$16,13,FALSE)</f>
        <v>-846.77</v>
      </c>
      <c r="L16" s="22">
        <v>0</v>
      </c>
      <c r="M16" s="23">
        <f>K16+L16</f>
        <v>-846.77</v>
      </c>
    </row>
    <row r="17" ht="20" customHeight="1" spans="1:13">
      <c r="A17" s="10">
        <v>13</v>
      </c>
      <c r="B17" s="13" t="s">
        <v>39</v>
      </c>
      <c r="C17" s="11" t="s">
        <v>40</v>
      </c>
      <c r="D17" s="11">
        <v>6.5</v>
      </c>
      <c r="E17" s="11"/>
      <c r="F17" s="11"/>
      <c r="G17" s="11">
        <v>0</v>
      </c>
      <c r="H17" s="14">
        <v>0</v>
      </c>
      <c r="I17" s="26">
        <v>0</v>
      </c>
      <c r="J17" s="27"/>
      <c r="K17" s="10">
        <f>VLOOKUP(B17,[1]城子河区!$B$3:$N$16,13,FALSE)</f>
        <v>-906.68</v>
      </c>
      <c r="L17" s="22">
        <v>0</v>
      </c>
      <c r="M17" s="23">
        <f>K17+L17</f>
        <v>-906.68</v>
      </c>
    </row>
    <row r="18" ht="20" customHeight="1" spans="1:13">
      <c r="A18" s="10">
        <v>14</v>
      </c>
      <c r="B18" s="13" t="s">
        <v>41</v>
      </c>
      <c r="C18" s="11" t="s">
        <v>42</v>
      </c>
      <c r="D18" s="11">
        <v>5</v>
      </c>
      <c r="E18" s="11"/>
      <c r="F18" s="11"/>
      <c r="G18" s="11">
        <v>0</v>
      </c>
      <c r="H18" s="14">
        <v>0</v>
      </c>
      <c r="I18" s="26">
        <v>0</v>
      </c>
      <c r="J18" s="27"/>
      <c r="K18" s="10">
        <f>VLOOKUP(B18,[1]城子河区!$B$3:$N$16,13,FALSE)</f>
        <v>-906.68</v>
      </c>
      <c r="L18" s="22">
        <v>0</v>
      </c>
      <c r="M18" s="23">
        <f>K18+L18</f>
        <v>-906.68</v>
      </c>
    </row>
    <row r="19" ht="20" customHeight="1" spans="1:13">
      <c r="A19" s="15" t="s">
        <v>43</v>
      </c>
      <c r="B19" s="11"/>
      <c r="C19" s="11"/>
      <c r="D19" s="11"/>
      <c r="E19" s="11"/>
      <c r="F19" s="11"/>
      <c r="G19" s="16">
        <f t="shared" ref="G19:M19" si="2">SUM(G5:G18)</f>
        <v>3450</v>
      </c>
      <c r="H19" s="16">
        <f>SUM(H5:H18)</f>
        <v>662741.9</v>
      </c>
      <c r="I19" s="16">
        <f>SUM(I5:I18)</f>
        <v>172445.36</v>
      </c>
      <c r="J19" s="16">
        <f>SUM(J5:J18)</f>
        <v>0</v>
      </c>
      <c r="K19" s="16">
        <f>SUM(K5:K18)</f>
        <v>-35376.59</v>
      </c>
      <c r="L19" s="16">
        <f>SUM(L5:L18)</f>
        <v>212466.12</v>
      </c>
      <c r="M19" s="16">
        <f>SUM(M5:M18)</f>
        <v>177089.53</v>
      </c>
    </row>
    <row r="20" ht="57" customHeight="1" spans="1:13">
      <c r="A20" s="17" t="s">
        <v>44</v>
      </c>
      <c r="B20" s="17"/>
      <c r="C20" s="17"/>
      <c r="D20" s="17"/>
      <c r="E20" s="17"/>
      <c r="F20" s="17"/>
      <c r="G20" s="17"/>
      <c r="H20" s="17"/>
      <c r="I20" s="17"/>
      <c r="J20" s="17"/>
      <c r="K20" s="17"/>
      <c r="L20" s="17"/>
      <c r="M20" s="17"/>
    </row>
    <row r="26" customHeight="1" spans="3:3">
      <c r="C26" s="18"/>
    </row>
  </sheetData>
  <mergeCells count="13">
    <mergeCell ref="A1:M1"/>
    <mergeCell ref="A2:M2"/>
    <mergeCell ref="I3:J3"/>
    <mergeCell ref="A20:M20"/>
    <mergeCell ref="A3:A4"/>
    <mergeCell ref="B3:B4"/>
    <mergeCell ref="C3:C4"/>
    <mergeCell ref="D3:D4"/>
    <mergeCell ref="G3:G4"/>
    <mergeCell ref="H3:H4"/>
    <mergeCell ref="K3:K4"/>
    <mergeCell ref="L3:L4"/>
    <mergeCell ref="M3:M4"/>
  </mergeCells>
  <pageMargins left="0.75" right="0.75" top="1" bottom="1" header="0.5" footer="0.5"/>
  <pageSetup paperSize="9" scale="98"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金弘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张伟</cp:lastModifiedBy>
  <dcterms:created xsi:type="dcterms:W3CDTF">2022-02-14T07:18:00Z</dcterms:created>
  <dcterms:modified xsi:type="dcterms:W3CDTF">2008-12-31T16:32:13Z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AFD21CEF533D4C6ABE17E17EF2BCB31A_13</vt:lpwstr>
  </property>
  <property fmtid="{D5CDD505-2E9C-101B-9397-08002B2CF9AE}" pid="3" name="KSOProductBuildVer">
    <vt:lpwstr>2052-9.1.0.4688</vt:lpwstr>
  </property>
</Properties>
</file>