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恒山" sheetId="1" r:id="rId1"/>
  </sheets>
  <externalReferences>
    <externalReference r:id="rId2"/>
    <externalReference r:id="rId3"/>
  </externalReferences>
  <definedNames>
    <definedName name="_xlnm.Print_Area" localSheetId="0">恒山!$A$1:M29</definedName>
  </definedNames>
  <calcPr calcId="144525"/>
  <extLst/>
</workbook>
</file>

<file path=xl/sharedStrings.xml><?xml version="1.0" encoding="utf-8"?>
<sst xmlns="http://schemas.openxmlformats.org/spreadsheetml/2006/main" count="57">
  <si>
    <t xml:space="preserve">  农村客运2022年费改税补贴资金发放明细（公示）</t>
  </si>
  <si>
    <t>企业名称（盖章): 鸡西市恒山区个体运营[农客]                                         时间：       年   月   日</t>
  </si>
  <si>
    <t xml:space="preserve">  </t>
  </si>
  <si>
    <r>
      <rPr>
        <sz val="11"/>
        <color indexed="8"/>
        <rFont val="宋体"/>
        <charset val="134"/>
      </rPr>
      <t xml:space="preserve"> </t>
    </r>
    <r>
      <rPr>
        <sz val="12"/>
        <color indexed="8"/>
        <rFont val="宋体"/>
        <charset val="134"/>
      </rPr>
      <t xml:space="preserve"> 车牌号</t>
    </r>
  </si>
  <si>
    <t>营运证号</t>
  </si>
  <si>
    <t>车龄</t>
  </si>
  <si>
    <t xml:space="preserve">                营运天数</t>
  </si>
  <si>
    <t>营运天数</t>
  </si>
  <si>
    <t xml:space="preserve">  里程（公里）</t>
  </si>
  <si>
    <t xml:space="preserve">  2022年耗油量（升）</t>
  </si>
  <si>
    <t>2021年扣减金额（元）</t>
  </si>
  <si>
    <t>2022年应补贴金额（元）</t>
  </si>
  <si>
    <t>2022年实际补贴金额（元）</t>
  </si>
  <si>
    <t xml:space="preserve">    1—2月</t>
  </si>
  <si>
    <t xml:space="preserve">   3-4月</t>
  </si>
  <si>
    <t>汽油</t>
  </si>
  <si>
    <t>柴油</t>
  </si>
  <si>
    <r>
      <rPr>
        <sz val="9"/>
        <rFont val="宋体"/>
        <charset val="0"/>
      </rPr>
      <t>黑</t>
    </r>
    <r>
      <rPr>
        <sz val="9"/>
        <rFont val="Arial"/>
        <charset val="0"/>
      </rPr>
      <t>G22309</t>
    </r>
  </si>
  <si>
    <t>230303900001</t>
  </si>
  <si>
    <r>
      <rPr>
        <sz val="9"/>
        <rFont val="宋体"/>
        <charset val="0"/>
      </rPr>
      <t>黑</t>
    </r>
    <r>
      <rPr>
        <sz val="9"/>
        <rFont val="Arial"/>
        <charset val="0"/>
      </rPr>
      <t>G22318</t>
    </r>
  </si>
  <si>
    <t>230303900032</t>
  </si>
  <si>
    <r>
      <rPr>
        <sz val="9"/>
        <rFont val="宋体"/>
        <charset val="0"/>
      </rPr>
      <t>黑</t>
    </r>
    <r>
      <rPr>
        <sz val="9"/>
        <rFont val="Arial"/>
        <charset val="0"/>
      </rPr>
      <t>G23022</t>
    </r>
  </si>
  <si>
    <t>230303900031</t>
  </si>
  <si>
    <r>
      <rPr>
        <sz val="9"/>
        <rFont val="宋体"/>
        <charset val="0"/>
      </rPr>
      <t>黑</t>
    </r>
    <r>
      <rPr>
        <sz val="9"/>
        <rFont val="Arial"/>
        <charset val="0"/>
      </rPr>
      <t>G24212</t>
    </r>
  </si>
  <si>
    <t>230303900038</t>
  </si>
  <si>
    <r>
      <rPr>
        <sz val="9"/>
        <rFont val="宋体"/>
        <charset val="0"/>
      </rPr>
      <t>黑</t>
    </r>
    <r>
      <rPr>
        <sz val="9"/>
        <rFont val="Arial"/>
        <charset val="0"/>
      </rPr>
      <t>G22313</t>
    </r>
  </si>
  <si>
    <t>230303900019</t>
  </si>
  <si>
    <r>
      <rPr>
        <sz val="9"/>
        <rFont val="宋体"/>
        <charset val="0"/>
      </rPr>
      <t>黑</t>
    </r>
    <r>
      <rPr>
        <sz val="9"/>
        <rFont val="Arial"/>
        <charset val="0"/>
      </rPr>
      <t>G22281</t>
    </r>
  </si>
  <si>
    <t>230303900022</t>
  </si>
  <si>
    <r>
      <rPr>
        <sz val="9"/>
        <rFont val="宋体"/>
        <charset val="0"/>
      </rPr>
      <t>黑</t>
    </r>
    <r>
      <rPr>
        <sz val="9"/>
        <rFont val="Arial"/>
        <charset val="0"/>
      </rPr>
      <t>G22327</t>
    </r>
  </si>
  <si>
    <t>230303900012</t>
  </si>
  <si>
    <r>
      <rPr>
        <sz val="9"/>
        <rFont val="宋体"/>
        <charset val="0"/>
      </rPr>
      <t>黑</t>
    </r>
    <r>
      <rPr>
        <sz val="9"/>
        <rFont val="Arial"/>
        <charset val="0"/>
      </rPr>
      <t>G22042</t>
    </r>
  </si>
  <si>
    <t>230303900048</t>
  </si>
  <si>
    <r>
      <rPr>
        <sz val="9"/>
        <rFont val="宋体"/>
        <charset val="0"/>
      </rPr>
      <t>黑</t>
    </r>
    <r>
      <rPr>
        <sz val="9"/>
        <rFont val="Arial"/>
        <charset val="0"/>
      </rPr>
      <t>G22866</t>
    </r>
  </si>
  <si>
    <t>230303900046</t>
  </si>
  <si>
    <r>
      <rPr>
        <sz val="9"/>
        <rFont val="宋体"/>
        <charset val="0"/>
      </rPr>
      <t>黑</t>
    </r>
    <r>
      <rPr>
        <sz val="9"/>
        <rFont val="Arial"/>
        <charset val="0"/>
      </rPr>
      <t>G22291</t>
    </r>
  </si>
  <si>
    <t>230303900043</t>
  </si>
  <si>
    <r>
      <rPr>
        <sz val="9"/>
        <rFont val="宋体"/>
        <charset val="0"/>
      </rPr>
      <t>黑</t>
    </r>
    <r>
      <rPr>
        <sz val="9"/>
        <rFont val="Arial"/>
        <charset val="0"/>
      </rPr>
      <t>G22315</t>
    </r>
  </si>
  <si>
    <t>230303900008</t>
  </si>
  <si>
    <r>
      <rPr>
        <sz val="9"/>
        <rFont val="宋体"/>
        <charset val="0"/>
      </rPr>
      <t>黑</t>
    </r>
    <r>
      <rPr>
        <sz val="9"/>
        <rFont val="Arial"/>
        <charset val="0"/>
      </rPr>
      <t>GB0113</t>
    </r>
  </si>
  <si>
    <t>230303900050</t>
  </si>
  <si>
    <r>
      <rPr>
        <sz val="9"/>
        <rFont val="宋体"/>
        <charset val="0"/>
      </rPr>
      <t>黑</t>
    </r>
    <r>
      <rPr>
        <sz val="9"/>
        <rFont val="Arial"/>
        <charset val="0"/>
      </rPr>
      <t>GB3181</t>
    </r>
  </si>
  <si>
    <t>230303900044</t>
  </si>
  <si>
    <r>
      <rPr>
        <sz val="9"/>
        <rFont val="宋体"/>
        <charset val="0"/>
      </rPr>
      <t>黑</t>
    </r>
    <r>
      <rPr>
        <sz val="9"/>
        <rFont val="Arial"/>
        <charset val="0"/>
      </rPr>
      <t>GB5002</t>
    </r>
  </si>
  <si>
    <t>230303900028</t>
  </si>
  <si>
    <r>
      <rPr>
        <sz val="9"/>
        <rFont val="宋体"/>
        <charset val="0"/>
      </rPr>
      <t>黑</t>
    </r>
    <r>
      <rPr>
        <sz val="9"/>
        <rFont val="Arial"/>
        <charset val="0"/>
      </rPr>
      <t>G22337</t>
    </r>
  </si>
  <si>
    <t>230303900034</t>
  </si>
  <si>
    <r>
      <rPr>
        <sz val="9"/>
        <rFont val="宋体"/>
        <charset val="134"/>
      </rPr>
      <t>黑</t>
    </r>
    <r>
      <rPr>
        <sz val="9"/>
        <rFont val="Arial"/>
        <family val="2"/>
        <charset val="0"/>
      </rPr>
      <t>G22063</t>
    </r>
  </si>
  <si>
    <r>
      <rPr>
        <sz val="9"/>
        <rFont val="宋体"/>
        <charset val="134"/>
      </rPr>
      <t>黑</t>
    </r>
    <r>
      <rPr>
        <sz val="9"/>
        <rFont val="Arial"/>
        <family val="2"/>
        <charset val="0"/>
      </rPr>
      <t>G22071</t>
    </r>
  </si>
  <si>
    <r>
      <rPr>
        <sz val="9"/>
        <rFont val="宋体"/>
        <charset val="134"/>
      </rPr>
      <t>黑</t>
    </r>
    <r>
      <rPr>
        <sz val="9"/>
        <rFont val="Arial"/>
        <family val="2"/>
        <charset val="0"/>
      </rPr>
      <t>G22292</t>
    </r>
  </si>
  <si>
    <r>
      <rPr>
        <sz val="9"/>
        <rFont val="宋体"/>
        <charset val="134"/>
      </rPr>
      <t>黑</t>
    </r>
    <r>
      <rPr>
        <sz val="9"/>
        <rFont val="Arial"/>
        <family val="2"/>
        <charset val="0"/>
      </rPr>
      <t>G22300</t>
    </r>
  </si>
  <si>
    <r>
      <rPr>
        <sz val="9"/>
        <rFont val="宋体"/>
        <charset val="134"/>
      </rPr>
      <t>黑</t>
    </r>
    <r>
      <rPr>
        <sz val="9"/>
        <rFont val="Arial"/>
        <family val="2"/>
        <charset val="0"/>
      </rPr>
      <t>G22263</t>
    </r>
  </si>
  <si>
    <r>
      <rPr>
        <sz val="9"/>
        <rFont val="宋体"/>
        <charset val="134"/>
      </rPr>
      <t>黑</t>
    </r>
    <r>
      <rPr>
        <sz val="9"/>
        <rFont val="Arial"/>
        <family val="2"/>
        <charset val="0"/>
      </rPr>
      <t>G22503</t>
    </r>
  </si>
  <si>
    <r>
      <rPr>
        <sz val="9"/>
        <rFont val="宋体"/>
        <charset val="134"/>
      </rPr>
      <t>黑</t>
    </r>
    <r>
      <rPr>
        <sz val="9"/>
        <rFont val="Arial"/>
        <family val="2"/>
        <charset val="0"/>
      </rPr>
      <t>G22846</t>
    </r>
  </si>
  <si>
    <r>
      <rPr>
        <sz val="9"/>
        <rFont val="宋体"/>
        <charset val="134"/>
      </rPr>
      <t>黑</t>
    </r>
    <r>
      <rPr>
        <sz val="9"/>
        <rFont val="Arial"/>
        <family val="2"/>
        <charset val="0"/>
      </rPr>
      <t>G23373</t>
    </r>
  </si>
  <si>
    <t>合计</t>
  </si>
  <si>
    <r>
      <rPr>
        <b/>
        <sz val="10"/>
        <rFont val="宋体"/>
        <charset val="0"/>
      </rPr>
      <t xml:space="preserve">  （注）扣减金额说明：</t>
    </r>
    <r>
      <rPr>
        <sz val="10"/>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0"/>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</si>
</sst>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30">
    <font>
      <sz val="11"/>
      <color indexed="8"/>
      <name val="宋体"/>
      <charset val="134"/>
    </font>
    <font>
      <b/>
      <sz val="18"/>
      <color indexed="8"/>
      <name val="宋体"/>
      <charset val="134"/>
    </font>
    <font>
      <b/>
      <sz val="12"/>
      <color indexed="8"/>
      <name val="宋体"/>
      <charset val="134"/>
    </font>
    <font>
      <sz val="14"/>
      <color indexed="8"/>
      <name val="宋体"/>
      <charset val="134"/>
    </font>
    <font>
      <sz val="9"/>
      <name val="宋体"/>
      <charset val="0"/>
    </font>
    <font>
      <sz val="10"/>
      <name val="宋体"/>
      <charset val="0"/>
    </font>
    <font>
      <sz val="9"/>
      <name val="宋体"/>
      <charset val="134"/>
    </font>
    <font>
      <b/>
      <sz val="11"/>
      <color indexed="8"/>
      <name val="宋体"/>
      <charset val="134"/>
    </font>
    <font>
      <b/>
      <sz val="10"/>
      <name val="宋体"/>
      <charset val="0"/>
    </font>
    <font>
      <sz val="11"/>
      <color indexed="9"/>
      <name val="宋体"/>
      <charset val="0"/>
    </font>
    <font>
      <sz val="11"/>
      <color indexed="8"/>
      <name val="宋体"/>
      <charset val="0"/>
    </font>
    <font>
      <sz val="11"/>
      <color indexed="60"/>
      <name val="宋体"/>
      <charset val="0"/>
    </font>
    <font>
      <b/>
      <sz val="11"/>
      <color indexed="8"/>
      <name val="宋体"/>
      <charset val="0"/>
    </font>
    <font>
      <b/>
      <sz val="11"/>
      <color indexed="9"/>
      <name val="宋体"/>
      <charset val="0"/>
    </font>
    <font>
      <b/>
      <sz val="13"/>
      <color indexed="62"/>
      <name val="宋体"/>
      <charset val="134"/>
    </font>
    <font>
      <b/>
      <sz val="11"/>
      <color indexed="62"/>
      <name val="宋体"/>
      <charset val="134"/>
    </font>
    <font>
      <u/>
      <sz val="11"/>
      <color indexed="12"/>
      <name val="宋体"/>
      <charset val="0"/>
    </font>
    <font>
      <b/>
      <sz val="11"/>
      <color indexed="52"/>
      <name val="宋体"/>
      <charset val="0"/>
    </font>
    <font>
      <sz val="11"/>
      <color indexed="62"/>
      <name val="宋体"/>
      <charset val="0"/>
    </font>
    <font>
      <b/>
      <sz val="15"/>
      <color indexed="62"/>
      <name val="宋体"/>
      <charset val="134"/>
    </font>
    <font>
      <sz val="11"/>
      <color indexed="10"/>
      <name val="宋体"/>
      <charset val="0"/>
    </font>
    <font>
      <b/>
      <sz val="18"/>
      <color indexed="62"/>
      <name val="宋体"/>
      <charset val="134"/>
    </font>
    <font>
      <i/>
      <sz val="11"/>
      <color indexed="23"/>
      <name val="宋体"/>
      <charset val="0"/>
    </font>
    <font>
      <u/>
      <sz val="11"/>
      <color indexed="20"/>
      <name val="宋体"/>
      <charset val="0"/>
    </font>
    <font>
      <sz val="11"/>
      <color indexed="17"/>
      <name val="宋体"/>
      <charset val="0"/>
    </font>
    <font>
      <sz val="11"/>
      <color indexed="52"/>
      <name val="宋体"/>
      <charset val="0"/>
    </font>
    <font>
      <b/>
      <sz val="11"/>
      <color indexed="63"/>
      <name val="宋体"/>
      <charset val="0"/>
    </font>
    <font>
      <sz val="12"/>
      <color indexed="8"/>
      <name val="宋体"/>
      <charset val="134"/>
    </font>
    <font>
      <sz val="9"/>
      <name val="Arial"/>
      <charset val="0"/>
    </font>
    <font>
      <sz val="9"/>
      <name val="Arial"/>
      <family val="2"/>
      <charset val="0"/>
    </font>
  </fonts>
  <fills count="17">
    <fill>
      <patternFill patternType="none"/>
    </fill>
    <fill>
      <patternFill patternType="gray125"/>
    </fill>
    <fill>
      <patternFill patternType="solid">
        <fgColor indexed="29"/>
        <bgColor indexed="64"/>
      </patternFill>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26"/>
        <bgColor indexed="64"/>
      </patternFill>
    </fill>
    <fill>
      <patternFill patternType="solid">
        <fgColor indexed="49"/>
        <bgColor indexed="64"/>
      </patternFill>
    </fill>
    <fill>
      <patternFill patternType="solid">
        <fgColor indexed="42"/>
        <bgColor indexed="64"/>
      </patternFill>
    </fill>
    <fill>
      <patternFill patternType="solid">
        <fgColor indexed="31"/>
        <bgColor indexed="64"/>
      </patternFill>
    </fill>
    <fill>
      <patternFill patternType="solid">
        <fgColor indexed="9"/>
        <bgColor indexed="64"/>
      </patternFill>
    </fill>
    <fill>
      <patternFill patternType="solid">
        <fgColor indexed="47"/>
        <bgColor indexed="64"/>
      </patternFill>
    </fill>
    <fill>
      <patternFill patternType="solid">
        <fgColor indexed="10"/>
        <bgColor indexed="64"/>
      </patternFill>
    </fill>
    <fill>
      <patternFill patternType="solid">
        <fgColor indexed="27"/>
        <bgColor indexed="64"/>
      </patternFill>
    </fill>
    <fill>
      <patternFill patternType="solid">
        <fgColor indexed="53"/>
        <bgColor indexed="64"/>
      </patternFill>
    </fill>
    <fill>
      <patternFill patternType="solid">
        <fgColor indexed="57"/>
        <bgColor indexed="64"/>
      </patternFill>
    </fill>
    <fill>
      <patternFill patternType="solid">
        <fgColor indexed="51"/>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6" borderId="18" applyNumberFormat="0" applyFont="0" applyAlignment="0" applyProtection="0">
      <alignment vertical="center"/>
    </xf>
    <xf numFmtId="0" fontId="23" fillId="0" borderId="0" applyNumberFormat="0" applyFill="0" applyBorder="0" applyAlignment="0" applyProtection="0">
      <alignment vertical="center"/>
    </xf>
    <xf numFmtId="0" fontId="9" fillId="2"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13" applyNumberFormat="0" applyFill="0" applyAlignment="0" applyProtection="0">
      <alignment vertical="center"/>
    </xf>
    <xf numFmtId="0" fontId="14" fillId="0" borderId="13" applyNumberFormat="0" applyFill="0" applyAlignment="0" applyProtection="0">
      <alignment vertical="center"/>
    </xf>
    <xf numFmtId="0" fontId="9" fillId="3" borderId="0" applyNumberFormat="0" applyBorder="0" applyAlignment="0" applyProtection="0">
      <alignment vertical="center"/>
    </xf>
    <xf numFmtId="0" fontId="15" fillId="0" borderId="17" applyNumberFormat="0" applyFill="0" applyAlignment="0" applyProtection="0">
      <alignment vertical="center"/>
    </xf>
    <xf numFmtId="0" fontId="10" fillId="6" borderId="0" applyNumberFormat="0" applyBorder="0" applyAlignment="0" applyProtection="0">
      <alignment vertical="center"/>
    </xf>
    <xf numFmtId="0" fontId="18" fillId="11" borderId="14" applyNumberFormat="0" applyAlignment="0" applyProtection="0">
      <alignment vertical="center"/>
    </xf>
    <xf numFmtId="0" fontId="9" fillId="15" borderId="0" applyNumberFormat="0" applyBorder="0" applyAlignment="0" applyProtection="0">
      <alignment vertical="center"/>
    </xf>
    <xf numFmtId="0" fontId="26" fillId="10" borderId="16" applyNumberFormat="0" applyAlignment="0" applyProtection="0">
      <alignment vertical="center"/>
    </xf>
    <xf numFmtId="0" fontId="17" fillId="10" borderId="14" applyNumberFormat="0" applyAlignment="0" applyProtection="0">
      <alignment vertical="center"/>
    </xf>
    <xf numFmtId="0" fontId="13" fillId="5" borderId="12" applyNumberFormat="0" applyAlignment="0" applyProtection="0">
      <alignment vertical="center"/>
    </xf>
    <xf numFmtId="0" fontId="10" fillId="2" borderId="0" applyNumberFormat="0" applyBorder="0" applyAlignment="0" applyProtection="0">
      <alignment vertical="center"/>
    </xf>
    <xf numFmtId="0" fontId="9" fillId="14" borderId="0" applyNumberFormat="0" applyBorder="0" applyAlignment="0" applyProtection="0">
      <alignment vertical="center"/>
    </xf>
    <xf numFmtId="0" fontId="25" fillId="0" borderId="15" applyNumberFormat="0" applyFill="0" applyAlignment="0" applyProtection="0">
      <alignment vertical="center"/>
    </xf>
    <xf numFmtId="0" fontId="12" fillId="0" borderId="11" applyNumberFormat="0" applyFill="0" applyAlignment="0" applyProtection="0">
      <alignment vertical="center"/>
    </xf>
    <xf numFmtId="0" fontId="24" fillId="8" borderId="0" applyNumberFormat="0" applyBorder="0" applyAlignment="0" applyProtection="0">
      <alignment vertical="center"/>
    </xf>
    <xf numFmtId="0" fontId="10" fillId="4"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0" fillId="13" borderId="0" applyNumberFormat="0" applyBorder="0" applyAlignment="0" applyProtection="0">
      <alignment vertical="center"/>
    </xf>
    <xf numFmtId="0" fontId="9" fillId="7"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9" fillId="16" borderId="0" applyNumberFormat="0" applyBorder="0" applyAlignment="0" applyProtection="0">
      <alignment vertical="center"/>
    </xf>
    <xf numFmtId="0" fontId="9" fillId="4"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9" fillId="7" borderId="0" applyNumberFormat="0" applyBorder="0" applyAlignment="0" applyProtection="0">
      <alignment vertical="center"/>
    </xf>
    <xf numFmtId="0" fontId="10" fillId="3" borderId="0" applyNumberFormat="0" applyBorder="0" applyAlignment="0" applyProtection="0">
      <alignment vertical="center"/>
    </xf>
    <xf numFmtId="0" fontId="9" fillId="7" borderId="0" applyNumberFormat="0" applyBorder="0" applyAlignment="0" applyProtection="0">
      <alignment vertical="center"/>
    </xf>
    <xf numFmtId="0" fontId="9" fillId="12" borderId="0" applyNumberFormat="0" applyBorder="0" applyAlignment="0" applyProtection="0">
      <alignment vertical="center"/>
    </xf>
    <xf numFmtId="0" fontId="10" fillId="2" borderId="0" applyNumberFormat="0" applyBorder="0" applyAlignment="0" applyProtection="0">
      <alignment vertical="center"/>
    </xf>
    <xf numFmtId="0" fontId="9" fillId="2" borderId="0" applyNumberFormat="0" applyBorder="0" applyAlignment="0" applyProtection="0">
      <alignment vertical="center"/>
    </xf>
    <xf numFmtId="0" fontId="0" fillId="0" borderId="0">
      <alignment vertical="center"/>
    </xf>
  </cellStyleXfs>
  <cellXfs count="36">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xf>
    <xf numFmtId="4" fontId="5" fillId="0" borderId="7" xfId="0" applyNumberFormat="1" applyFont="1" applyFill="1" applyBorder="1" applyAlignment="1">
      <alignment horizontal="center" vertical="center"/>
    </xf>
    <xf numFmtId="0" fontId="0" fillId="0" borderId="5" xfId="0" applyFill="1" applyBorder="1" applyAlignment="1">
      <alignment horizontal="center" vertical="center"/>
    </xf>
    <xf numFmtId="0" fontId="6" fillId="0" borderId="6" xfId="0" applyFont="1" applyFill="1" applyBorder="1" applyAlignment="1">
      <alignment horizontal="center" vertical="center"/>
    </xf>
    <xf numFmtId="4" fontId="5" fillId="0" borderId="6" xfId="0" applyNumberFormat="1" applyFont="1" applyFill="1" applyBorder="1" applyAlignment="1">
      <alignment horizontal="center" vertical="center"/>
    </xf>
    <xf numFmtId="0" fontId="7" fillId="0" borderId="1" xfId="0" applyFont="1" applyBorder="1" applyAlignment="1">
      <alignment horizontal="center" vertical="center"/>
    </xf>
    <xf numFmtId="0" fontId="5" fillId="0" borderId="8"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xf>
    <xf numFmtId="0" fontId="0" fillId="0" borderId="5" xfId="0" applyBorder="1">
      <alignment vertical="center"/>
    </xf>
    <xf numFmtId="0" fontId="0" fillId="0" borderId="5" xfId="0" applyFill="1" applyBorder="1">
      <alignment vertical="center"/>
    </xf>
    <xf numFmtId="0" fontId="0" fillId="0" borderId="10" xfId="0" applyFill="1" applyBorder="1">
      <alignment vertical="center"/>
    </xf>
    <xf numFmtId="176" fontId="5" fillId="0" borderId="1" xfId="0" applyNumberFormat="1" applyFont="1" applyFill="1" applyBorder="1" applyAlignment="1">
      <alignment horizontal="center" vertical="center"/>
    </xf>
    <xf numFmtId="176" fontId="8" fillId="0" borderId="8" xfId="0" applyNumberFormat="1" applyFont="1" applyFill="1" applyBorder="1" applyAlignment="1">
      <alignment horizontal="center" vertical="center"/>
    </xf>
    <xf numFmtId="176" fontId="8" fillId="0" borderId="8" xfId="0" applyNumberFormat="1" applyFont="1" applyFill="1" applyBorder="1" applyAlignment="1">
      <alignment horizontal="right" vertical="center"/>
    </xf>
    <xf numFmtId="176" fontId="8" fillId="0" borderId="5" xfId="0" applyNumberFormat="1" applyFont="1" applyFill="1" applyBorder="1" applyAlignment="1">
      <alignment horizontal="right" vertical="center"/>
    </xf>
    <xf numFmtId="0" fontId="8" fillId="0" borderId="9" xfId="0" applyFont="1" applyFill="1" applyBorder="1" applyAlignment="1">
      <alignment horizontal="left" vertical="top" wrapText="1"/>
    </xf>
  </cellXfs>
  <cellStyles count="50">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 name="常规_Sheet1" xfId="49"/>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externalLink" Target="externalLinks/externalLink2.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1&#24180;&#27833;&#34917;/21&#24180;&#20892;&#23458;&#29123;&#27833;&#28040;&#32791;&#37327;&#25968;&#25454;/2021&#24180;&#27833;&#34917;/&#24658;&#23665;&#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燃油消耗数据"/>
      <sheetName val="Sheet1"/>
    </sheetNames>
    <sheetDataSet>
      <sheetData sheetId="0">
        <row r="6">
          <cell r="B6" t="str">
            <v>黑G22063</v>
          </cell>
        </row>
        <row r="6">
          <cell r="D6" t="str">
            <v>黑龙江鸡西恒山区个体运营[农客]</v>
          </cell>
          <cell r="E6" t="str">
            <v>无变更</v>
          </cell>
          <cell r="F6" t="str">
            <v>少林</v>
          </cell>
          <cell r="G6" t="str">
            <v>少林SLG6608C3E</v>
          </cell>
          <cell r="H6" t="str">
            <v>230303900003</v>
          </cell>
          <cell r="I6">
            <v>12.1</v>
          </cell>
        </row>
        <row r="7">
          <cell r="B7" t="str">
            <v>黑G22071</v>
          </cell>
        </row>
        <row r="7">
          <cell r="D7" t="str">
            <v>黑龙江鸡西恒山区个体运营[农客]</v>
          </cell>
          <cell r="E7" t="str">
            <v>无变更</v>
          </cell>
          <cell r="F7" t="str">
            <v>春洲</v>
          </cell>
          <cell r="G7" t="str">
            <v>春洲JNQ6609DKI</v>
          </cell>
          <cell r="H7" t="str">
            <v>230303900017</v>
          </cell>
          <cell r="I7">
            <v>12.1</v>
          </cell>
        </row>
        <row r="8">
          <cell r="B8" t="str">
            <v>黑G22292</v>
          </cell>
        </row>
        <row r="8">
          <cell r="D8" t="str">
            <v>黑龙江鸡西恒山区个体运营[农客]</v>
          </cell>
          <cell r="E8" t="str">
            <v>无变更</v>
          </cell>
          <cell r="F8" t="str">
            <v>春洲</v>
          </cell>
          <cell r="G8" t="str">
            <v>春洲JNQ6609DKI</v>
          </cell>
          <cell r="H8" t="str">
            <v>230303900025</v>
          </cell>
          <cell r="I8">
            <v>12.1</v>
          </cell>
        </row>
        <row r="9">
          <cell r="B9" t="str">
            <v>黑G22300</v>
          </cell>
        </row>
        <row r="9">
          <cell r="D9" t="str">
            <v>黑龙江鸡西恒山区个体运营[农客]</v>
          </cell>
          <cell r="E9" t="str">
            <v>无变更</v>
          </cell>
          <cell r="F9" t="str">
            <v>少林</v>
          </cell>
          <cell r="G9" t="str">
            <v>少林SLG6608C3E</v>
          </cell>
          <cell r="H9" t="str">
            <v>230303900049</v>
          </cell>
          <cell r="I9">
            <v>12.2</v>
          </cell>
        </row>
        <row r="10">
          <cell r="B10" t="str">
            <v>黑G22309</v>
          </cell>
        </row>
        <row r="10">
          <cell r="D10" t="str">
            <v>黑龙江鸡西恒山区个体运营[农客]</v>
          </cell>
          <cell r="E10" t="str">
            <v>无变更</v>
          </cell>
          <cell r="F10" t="str">
            <v>少林</v>
          </cell>
          <cell r="G10" t="str">
            <v>少林SLG6608C3E</v>
          </cell>
          <cell r="H10" t="str">
            <v>230303900001</v>
          </cell>
          <cell r="I10">
            <v>12.2</v>
          </cell>
        </row>
        <row r="11">
          <cell r="B11" t="str">
            <v>黑G22318</v>
          </cell>
        </row>
        <row r="11">
          <cell r="D11" t="str">
            <v>黑龙江鸡西恒山区个体运营[农客]</v>
          </cell>
          <cell r="E11" t="str">
            <v>无变更</v>
          </cell>
          <cell r="F11" t="str">
            <v>少林</v>
          </cell>
          <cell r="G11" t="str">
            <v>SLG6608C3E</v>
          </cell>
          <cell r="H11" t="str">
            <v>230303900032</v>
          </cell>
          <cell r="I11">
            <v>12.2</v>
          </cell>
        </row>
        <row r="12">
          <cell r="B12" t="str">
            <v>黑G23022</v>
          </cell>
        </row>
        <row r="12">
          <cell r="D12" t="str">
            <v>黑龙江鸡西恒山区个体运营[农客]</v>
          </cell>
          <cell r="E12" t="str">
            <v>无变更</v>
          </cell>
          <cell r="F12" t="str">
            <v>少林牌</v>
          </cell>
          <cell r="G12" t="str">
            <v>SLG6608C3E</v>
          </cell>
          <cell r="H12" t="str">
            <v>230303900031</v>
          </cell>
          <cell r="I12">
            <v>12.1</v>
          </cell>
        </row>
        <row r="13">
          <cell r="B13" t="str">
            <v>黑G24212</v>
          </cell>
        </row>
        <row r="13">
          <cell r="D13" t="str">
            <v>黑龙江鸡西恒山区个体运营[农客]</v>
          </cell>
          <cell r="E13" t="str">
            <v>无变更</v>
          </cell>
          <cell r="F13" t="str">
            <v>春洲</v>
          </cell>
          <cell r="G13" t="str">
            <v>春洲JND6609DKI</v>
          </cell>
          <cell r="H13" t="str">
            <v>230303900038</v>
          </cell>
          <cell r="I13">
            <v>12.1</v>
          </cell>
        </row>
        <row r="14">
          <cell r="B14" t="str">
            <v>黑G22263</v>
          </cell>
        </row>
        <row r="14">
          <cell r="D14" t="str">
            <v>黑龙江鸡西恒山区个体运营[农客]</v>
          </cell>
          <cell r="E14" t="str">
            <v>无变更</v>
          </cell>
          <cell r="F14" t="str">
            <v>少林</v>
          </cell>
          <cell r="G14" t="str">
            <v>少林SLG6608C3E</v>
          </cell>
          <cell r="H14" t="str">
            <v>230303900020</v>
          </cell>
          <cell r="I14">
            <v>12.1</v>
          </cell>
        </row>
        <row r="15">
          <cell r="B15" t="str">
            <v>黑G22313</v>
          </cell>
        </row>
        <row r="15">
          <cell r="D15" t="str">
            <v>黑龙江鸡西恒山区个体运营[农客]</v>
          </cell>
          <cell r="E15" t="str">
            <v>无变更</v>
          </cell>
          <cell r="F15" t="str">
            <v>少林</v>
          </cell>
          <cell r="G15" t="str">
            <v>少林SLG6608C3E</v>
          </cell>
          <cell r="H15" t="str">
            <v>230303900019</v>
          </cell>
          <cell r="I15">
            <v>12.1</v>
          </cell>
        </row>
        <row r="16">
          <cell r="B16" t="str">
            <v>黑G22503</v>
          </cell>
        </row>
        <row r="16">
          <cell r="D16" t="str">
            <v>黑龙江鸡西恒山区个体运营[农客]</v>
          </cell>
          <cell r="E16" t="str">
            <v>无变更</v>
          </cell>
          <cell r="F16" t="str">
            <v>东风牌</v>
          </cell>
          <cell r="G16" t="str">
            <v>东风EQ6660PTI</v>
          </cell>
          <cell r="H16" t="str">
            <v>230303900007</v>
          </cell>
          <cell r="I16">
            <v>11.5</v>
          </cell>
        </row>
        <row r="17">
          <cell r="B17" t="str">
            <v>黑G22281</v>
          </cell>
        </row>
        <row r="17">
          <cell r="D17" t="str">
            <v>黑龙江鸡西恒山区个体运营[农客]</v>
          </cell>
          <cell r="E17" t="str">
            <v>无变更</v>
          </cell>
          <cell r="F17" t="str">
            <v>少林</v>
          </cell>
          <cell r="G17" t="str">
            <v>少林SLG6608C3E</v>
          </cell>
          <cell r="H17" t="str">
            <v>230303900022</v>
          </cell>
          <cell r="I17">
            <v>12.2</v>
          </cell>
        </row>
        <row r="18">
          <cell r="B18" t="str">
            <v>黑G22327</v>
          </cell>
        </row>
        <row r="18">
          <cell r="D18" t="str">
            <v>黑龙江鸡西恒山区个体运营[农客]</v>
          </cell>
          <cell r="E18" t="str">
            <v>无变更</v>
          </cell>
          <cell r="F18" t="str">
            <v>少林</v>
          </cell>
          <cell r="G18" t="str">
            <v>SLG66608C3E</v>
          </cell>
          <cell r="H18" t="str">
            <v>230303900012</v>
          </cell>
          <cell r="I18">
            <v>12</v>
          </cell>
        </row>
        <row r="19">
          <cell r="B19" t="str">
            <v>黑G22042</v>
          </cell>
        </row>
        <row r="19">
          <cell r="D19" t="str">
            <v>黑龙江鸡西恒山区个体运营[农客]</v>
          </cell>
          <cell r="E19" t="str">
            <v>无变更</v>
          </cell>
          <cell r="F19" t="str">
            <v>少林</v>
          </cell>
          <cell r="G19" t="str">
            <v>少林SLG6602CXGJ</v>
          </cell>
          <cell r="H19" t="str">
            <v>230303900048</v>
          </cell>
          <cell r="I19">
            <v>14.5</v>
          </cell>
        </row>
        <row r="20">
          <cell r="B20" t="str">
            <v>黑G22866</v>
          </cell>
        </row>
        <row r="20">
          <cell r="D20" t="str">
            <v>黑龙江鸡西恒山区个体运营[农客]</v>
          </cell>
          <cell r="E20" t="str">
            <v>无变更</v>
          </cell>
          <cell r="F20" t="str">
            <v>东风牌</v>
          </cell>
          <cell r="G20" t="str">
            <v>东风EQ6607PT6</v>
          </cell>
          <cell r="H20" t="str">
            <v>230303900046</v>
          </cell>
          <cell r="I20">
            <v>12.5</v>
          </cell>
        </row>
        <row r="21">
          <cell r="B21" t="str">
            <v>黑G22846</v>
          </cell>
        </row>
        <row r="21">
          <cell r="D21" t="str">
            <v>黑龙江鸡西恒山区个体运营[农客]</v>
          </cell>
          <cell r="E21" t="str">
            <v>无变更</v>
          </cell>
          <cell r="F21" t="str">
            <v>东风牌</v>
          </cell>
          <cell r="G21" t="str">
            <v>DFA6600k3CD</v>
          </cell>
          <cell r="H21" t="str">
            <v>230303900009</v>
          </cell>
          <cell r="I21">
            <v>12.1</v>
          </cell>
        </row>
        <row r="22">
          <cell r="B22" t="str">
            <v>黑G22291</v>
          </cell>
        </row>
        <row r="22">
          <cell r="D22" t="str">
            <v>黑龙江鸡西恒山区个体运营[农客]</v>
          </cell>
          <cell r="E22" t="str">
            <v>无变更</v>
          </cell>
          <cell r="F22" t="str">
            <v>中通牌</v>
          </cell>
          <cell r="G22" t="str">
            <v>LCK6601D3E</v>
          </cell>
          <cell r="H22" t="str">
            <v>230303900043</v>
          </cell>
          <cell r="I22">
            <v>12.2</v>
          </cell>
        </row>
        <row r="23">
          <cell r="B23" t="str">
            <v>黑G22315</v>
          </cell>
        </row>
        <row r="23">
          <cell r="D23" t="str">
            <v>黑龙江鸡西恒山区个体运营[农客]</v>
          </cell>
          <cell r="E23" t="str">
            <v>无变更</v>
          </cell>
          <cell r="F23" t="str">
            <v>东风牌</v>
          </cell>
          <cell r="G23" t="str">
            <v>东风EQ6607PT6</v>
          </cell>
          <cell r="H23" t="str">
            <v>230303900008</v>
          </cell>
          <cell r="I23">
            <v>12.2</v>
          </cell>
        </row>
        <row r="24">
          <cell r="B24" t="str">
            <v>黑GB0113</v>
          </cell>
        </row>
        <row r="24">
          <cell r="D24" t="str">
            <v>黑龙江鸡西恒山区个体运营[农客]</v>
          </cell>
          <cell r="E24" t="str">
            <v>无变更</v>
          </cell>
          <cell r="F24" t="str">
            <v>春洲牌</v>
          </cell>
          <cell r="G24" t="str">
            <v>春洲JKD669DKI</v>
          </cell>
          <cell r="H24" t="str">
            <v>230303900050</v>
          </cell>
          <cell r="I24">
            <v>12.1</v>
          </cell>
        </row>
        <row r="25">
          <cell r="B25" t="str">
            <v>黑GB3181</v>
          </cell>
        </row>
        <row r="25">
          <cell r="D25" t="str">
            <v>黑龙江鸡西恒山区个体运营[农客]</v>
          </cell>
          <cell r="E25" t="str">
            <v>无变更</v>
          </cell>
          <cell r="F25" t="str">
            <v>春洲牌</v>
          </cell>
          <cell r="G25" t="str">
            <v>春洲JNQ6609DKI</v>
          </cell>
          <cell r="H25" t="str">
            <v>230303900044</v>
          </cell>
          <cell r="I25">
            <v>12.1</v>
          </cell>
        </row>
        <row r="26">
          <cell r="B26" t="str">
            <v>黑GB5002</v>
          </cell>
        </row>
        <row r="26">
          <cell r="D26" t="str">
            <v>黑龙江鸡西恒山区个体运营[农客]</v>
          </cell>
          <cell r="E26" t="str">
            <v>无变更</v>
          </cell>
          <cell r="F26" t="str">
            <v>春洲牌</v>
          </cell>
          <cell r="G26" t="str">
            <v>JNQ6609DK1</v>
          </cell>
          <cell r="H26" t="str">
            <v>230303900028</v>
          </cell>
          <cell r="I26">
            <v>12.1</v>
          </cell>
        </row>
        <row r="27">
          <cell r="B27" t="str">
            <v>黑G22337</v>
          </cell>
        </row>
        <row r="27">
          <cell r="D27" t="str">
            <v>黑龙江鸡西恒山区个体运营[农客]</v>
          </cell>
          <cell r="E27" t="str">
            <v>无变更</v>
          </cell>
          <cell r="F27" t="str">
            <v>少林</v>
          </cell>
          <cell r="G27" t="str">
            <v>SLG6608C3E</v>
          </cell>
          <cell r="H27" t="str">
            <v>230303900034</v>
          </cell>
          <cell r="I27">
            <v>12.1</v>
          </cell>
        </row>
        <row r="28">
          <cell r="B28" t="str">
            <v>黑G23373</v>
          </cell>
        </row>
        <row r="28">
          <cell r="D28" t="str">
            <v>黑龙江鸡西恒山区个体运营[农客]</v>
          </cell>
          <cell r="E28" t="str">
            <v>无变更</v>
          </cell>
          <cell r="F28" t="str">
            <v>少林</v>
          </cell>
          <cell r="G28" t="str">
            <v>少林SLG6608C3E</v>
          </cell>
          <cell r="H28" t="str">
            <v>230303900027</v>
          </cell>
          <cell r="I28">
            <v>12.1</v>
          </cell>
        </row>
      </sheetData>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sheetData sheetId="1"/>
      <sheetData sheetId="2">
        <row r="3">
          <cell r="B3" t="str">
            <v>黑G22063</v>
          </cell>
          <cell r="C3">
            <v>10207.01</v>
          </cell>
          <cell r="D3" t="str">
            <v>/</v>
          </cell>
          <cell r="E3" t="str">
            <v>/</v>
          </cell>
          <cell r="F3" t="str">
            <v>/</v>
          </cell>
          <cell r="G3">
            <v>14485.36</v>
          </cell>
          <cell r="H3" t="str">
            <v>/</v>
          </cell>
          <cell r="I3" t="str">
            <v>/</v>
          </cell>
          <cell r="J3" t="str">
            <v>/</v>
          </cell>
          <cell r="K3">
            <v>12575.83</v>
          </cell>
          <cell r="L3">
            <v>-1909.53</v>
          </cell>
        </row>
        <row r="4">
          <cell r="B4" t="str">
            <v>黑G22071</v>
          </cell>
          <cell r="C4">
            <v>10180.11</v>
          </cell>
          <cell r="D4" t="str">
            <v>/</v>
          </cell>
          <cell r="E4" t="str">
            <v>/</v>
          </cell>
          <cell r="F4" t="str">
            <v>/</v>
          </cell>
          <cell r="G4">
            <v>14447.18</v>
          </cell>
          <cell r="H4" t="str">
            <v>/</v>
          </cell>
          <cell r="I4" t="str">
            <v>/</v>
          </cell>
          <cell r="J4" t="str">
            <v>/</v>
          </cell>
          <cell r="K4">
            <v>12542.69</v>
          </cell>
          <cell r="L4">
            <v>-1904.49</v>
          </cell>
        </row>
        <row r="5">
          <cell r="B5" t="str">
            <v>黑G22292</v>
          </cell>
          <cell r="C5">
            <v>10164.74</v>
          </cell>
          <cell r="D5" t="str">
            <v>/</v>
          </cell>
          <cell r="E5" t="str">
            <v>/</v>
          </cell>
          <cell r="F5" t="str">
            <v>/</v>
          </cell>
          <cell r="G5">
            <v>14425.37</v>
          </cell>
          <cell r="H5" t="str">
            <v>/</v>
          </cell>
          <cell r="I5" t="str">
            <v>/</v>
          </cell>
          <cell r="J5" t="str">
            <v>/</v>
          </cell>
          <cell r="K5">
            <v>12523.75</v>
          </cell>
          <cell r="L5">
            <v>-1901.62</v>
          </cell>
        </row>
        <row r="6">
          <cell r="B6" t="str">
            <v>黑G22300</v>
          </cell>
          <cell r="C6">
            <v>10160.89</v>
          </cell>
          <cell r="D6" t="str">
            <v>/</v>
          </cell>
          <cell r="E6" t="str">
            <v>/</v>
          </cell>
          <cell r="F6" t="str">
            <v>/</v>
          </cell>
          <cell r="G6">
            <v>14419.91</v>
          </cell>
          <cell r="H6" t="str">
            <v>/</v>
          </cell>
          <cell r="I6" t="str">
            <v>/</v>
          </cell>
          <cell r="J6" t="str">
            <v>/</v>
          </cell>
          <cell r="K6">
            <v>12519.01</v>
          </cell>
          <cell r="L6">
            <v>-1900.9</v>
          </cell>
        </row>
        <row r="7">
          <cell r="B7" t="str">
            <v>黑G22309</v>
          </cell>
          <cell r="C7">
            <v>10157.05</v>
          </cell>
          <cell r="D7">
            <v>3129.49</v>
          </cell>
          <cell r="E7">
            <v>4878.64926438253</v>
          </cell>
          <cell r="F7">
            <v>4441.24060355703</v>
          </cell>
          <cell r="G7">
            <v>14414.46</v>
          </cell>
          <cell r="H7">
            <v>3855.78</v>
          </cell>
          <cell r="I7">
            <v>3270.30976514658</v>
          </cell>
          <cell r="J7">
            <v>4878.65</v>
          </cell>
          <cell r="K7">
            <v>12514.28</v>
          </cell>
          <cell r="L7">
            <v>-1900.18</v>
          </cell>
        </row>
        <row r="8">
          <cell r="B8" t="str">
            <v>黑G22318</v>
          </cell>
          <cell r="C8">
            <v>10049.45</v>
          </cell>
          <cell r="D8">
            <v>5947.76</v>
          </cell>
          <cell r="E8">
            <v>9272.12898866072</v>
          </cell>
          <cell r="F8">
            <v>8440.81087084872</v>
          </cell>
          <cell r="G8">
            <v>14261.76</v>
          </cell>
          <cell r="H8">
            <v>7328.1</v>
          </cell>
          <cell r="I8">
            <v>6215.39535475372</v>
          </cell>
          <cell r="J8">
            <v>9272.13</v>
          </cell>
          <cell r="K8">
            <v>12381.7</v>
          </cell>
          <cell r="L8">
            <v>-1880.06</v>
          </cell>
        </row>
        <row r="9">
          <cell r="B9" t="str">
            <v>黑G23022</v>
          </cell>
          <cell r="C9">
            <v>10099.4</v>
          </cell>
          <cell r="D9">
            <v>5947.76</v>
          </cell>
          <cell r="E9">
            <v>9272.12898866072</v>
          </cell>
          <cell r="F9">
            <v>8440.81087084872</v>
          </cell>
          <cell r="G9">
            <v>14332.64</v>
          </cell>
          <cell r="H9">
            <v>7328.1</v>
          </cell>
          <cell r="I9">
            <v>6215.39535475372</v>
          </cell>
          <cell r="J9">
            <v>9272.13</v>
          </cell>
          <cell r="K9">
            <v>12443.25</v>
          </cell>
          <cell r="L9">
            <v>-1889.39</v>
          </cell>
        </row>
        <row r="10">
          <cell r="B10" t="str">
            <v>黑G24212</v>
          </cell>
          <cell r="C10">
            <v>10107.09</v>
          </cell>
          <cell r="D10">
            <v>5947.76</v>
          </cell>
          <cell r="E10">
            <v>9272.12898866072</v>
          </cell>
          <cell r="F10">
            <v>8440.81087084872</v>
          </cell>
          <cell r="G10">
            <v>14343.56</v>
          </cell>
          <cell r="H10">
            <v>7328.1</v>
          </cell>
          <cell r="I10">
            <v>6215.39535475372</v>
          </cell>
          <cell r="J10">
            <v>9272.13</v>
          </cell>
          <cell r="K10">
            <v>12452.72</v>
          </cell>
          <cell r="L10">
            <v>-1890.84</v>
          </cell>
        </row>
        <row r="11">
          <cell r="B11" t="str">
            <v>黑G22263</v>
          </cell>
          <cell r="C11">
            <v>10887.91</v>
          </cell>
          <cell r="D11" t="str">
            <v>/</v>
          </cell>
          <cell r="E11" t="str">
            <v>/</v>
          </cell>
          <cell r="F11" t="str">
            <v>/</v>
          </cell>
          <cell r="G11">
            <v>15451.66</v>
          </cell>
          <cell r="H11" t="str">
            <v>/</v>
          </cell>
          <cell r="I11" t="str">
            <v>/</v>
          </cell>
          <cell r="J11" t="str">
            <v>/</v>
          </cell>
          <cell r="K11">
            <v>13414.75</v>
          </cell>
          <cell r="L11">
            <v>-2036.91</v>
          </cell>
        </row>
        <row r="12">
          <cell r="B12" t="str">
            <v>黑G22313</v>
          </cell>
          <cell r="C12">
            <v>13056.42</v>
          </cell>
          <cell r="D12">
            <v>13382.992</v>
          </cell>
          <cell r="E12">
            <v>20863.1195741278</v>
          </cell>
          <cell r="F12">
            <v>18992.5794514374</v>
          </cell>
          <cell r="G12">
            <v>18529.12</v>
          </cell>
          <cell r="H12">
            <v>16488.89</v>
          </cell>
          <cell r="I12">
            <v>13985.1954869575</v>
          </cell>
          <cell r="J12">
            <v>18529.12</v>
          </cell>
          <cell r="K12">
            <v>16086.53</v>
          </cell>
          <cell r="L12">
            <v>-2442.59</v>
          </cell>
        </row>
        <row r="13">
          <cell r="B13" t="str">
            <v>黑G22503</v>
          </cell>
          <cell r="C13">
            <v>13021.84</v>
          </cell>
          <cell r="D13" t="str">
            <v>/</v>
          </cell>
          <cell r="E13" t="str">
            <v>/</v>
          </cell>
          <cell r="F13" t="str">
            <v>/</v>
          </cell>
          <cell r="G13">
            <v>18480.05</v>
          </cell>
          <cell r="H13" t="str">
            <v>/</v>
          </cell>
          <cell r="I13" t="str">
            <v>/</v>
          </cell>
          <cell r="J13" t="str">
            <v>/</v>
          </cell>
          <cell r="K13">
            <v>16043.92</v>
          </cell>
          <cell r="L13">
            <v>-2436.13</v>
          </cell>
        </row>
        <row r="14">
          <cell r="B14" t="str">
            <v>黑G22281</v>
          </cell>
          <cell r="C14">
            <v>16870.96</v>
          </cell>
          <cell r="D14">
            <v>15747.2</v>
          </cell>
          <cell r="E14">
            <v>24548.7493796384</v>
          </cell>
          <cell r="F14">
            <v>22347.7640229984</v>
          </cell>
          <cell r="G14">
            <v>23942.56</v>
          </cell>
          <cell r="H14">
            <v>19401.78</v>
          </cell>
          <cell r="I14">
            <v>16455.787343534</v>
          </cell>
          <cell r="J14">
            <v>23942.56</v>
          </cell>
          <cell r="K14">
            <v>20786.34</v>
          </cell>
          <cell r="L14">
            <v>-3156.22</v>
          </cell>
        </row>
        <row r="15">
          <cell r="B15" t="str">
            <v>黑G22327</v>
          </cell>
          <cell r="C15">
            <v>16660.95</v>
          </cell>
          <cell r="D15">
            <v>15747.2</v>
          </cell>
          <cell r="E15">
            <v>24548.7493796384</v>
          </cell>
          <cell r="F15">
            <v>22347.7640229984</v>
          </cell>
          <cell r="G15">
            <v>23644.52</v>
          </cell>
          <cell r="H15">
            <v>19401.78</v>
          </cell>
          <cell r="I15">
            <v>16455.787343534</v>
          </cell>
          <cell r="J15">
            <v>23644.52</v>
          </cell>
          <cell r="K15">
            <v>20527.59</v>
          </cell>
          <cell r="L15">
            <v>-3116.93</v>
          </cell>
        </row>
        <row r="16">
          <cell r="B16" t="str">
            <v>黑G22042</v>
          </cell>
          <cell r="C16">
            <v>13440.77</v>
          </cell>
          <cell r="D16">
            <v>3543.12</v>
          </cell>
          <cell r="E16">
            <v>5523.46861041864</v>
          </cell>
          <cell r="F16">
            <v>5028.24690517464</v>
          </cell>
          <cell r="G16">
            <v>19074.58</v>
          </cell>
          <cell r="H16">
            <v>4365.4</v>
          </cell>
          <cell r="I16">
            <v>3702.55215229515</v>
          </cell>
          <cell r="J16">
            <v>5523.47</v>
          </cell>
          <cell r="K16">
            <v>16560.07</v>
          </cell>
          <cell r="L16">
            <v>-2514.51</v>
          </cell>
        </row>
        <row r="17">
          <cell r="B17" t="str">
            <v>黑G22866</v>
          </cell>
          <cell r="C17">
            <v>13338.94</v>
          </cell>
          <cell r="D17">
            <v>13542.592</v>
          </cell>
          <cell r="E17">
            <v>21111.924466489</v>
          </cell>
          <cell r="F17">
            <v>19219.0770597786</v>
          </cell>
          <cell r="G17">
            <v>18930.06</v>
          </cell>
          <cell r="H17">
            <v>16685.53</v>
          </cell>
          <cell r="I17">
            <v>14151.9771154392</v>
          </cell>
          <cell r="J17">
            <v>18930.07</v>
          </cell>
          <cell r="K17">
            <v>16434.61</v>
          </cell>
          <cell r="L17">
            <v>-2495.45</v>
          </cell>
        </row>
        <row r="18">
          <cell r="B18" t="str">
            <v>黑G22846</v>
          </cell>
          <cell r="C18">
            <v>12137.47</v>
          </cell>
          <cell r="D18" t="str">
            <v>/</v>
          </cell>
          <cell r="E18" t="str">
            <v>/</v>
          </cell>
          <cell r="F18" t="str">
            <v>/</v>
          </cell>
          <cell r="G18">
            <v>17224.99</v>
          </cell>
          <cell r="H18" t="str">
            <v>/</v>
          </cell>
          <cell r="I18" t="str">
            <v>/</v>
          </cell>
          <cell r="J18" t="str">
            <v>/</v>
          </cell>
          <cell r="K18">
            <v>14954.31</v>
          </cell>
          <cell r="L18">
            <v>-2270.68</v>
          </cell>
        </row>
        <row r="19">
          <cell r="B19" t="str">
            <v>黑G22291</v>
          </cell>
          <cell r="C19">
            <v>4378.98</v>
          </cell>
          <cell r="D19">
            <v>4583.712</v>
          </cell>
          <cell r="E19">
            <v>7145.67650861366</v>
          </cell>
          <cell r="F19">
            <v>6505.01131155926</v>
          </cell>
          <cell r="G19">
            <v>6214.46</v>
          </cell>
          <cell r="H19">
            <v>5647.49</v>
          </cell>
          <cell r="I19">
            <v>4789.96836999625</v>
          </cell>
          <cell r="J19">
            <v>7145.68</v>
          </cell>
          <cell r="K19">
            <v>5395.24</v>
          </cell>
          <cell r="L19">
            <v>-819.22</v>
          </cell>
        </row>
        <row r="20">
          <cell r="B20" t="str">
            <v>黑G22315</v>
          </cell>
          <cell r="C20">
            <v>4345.96</v>
          </cell>
          <cell r="D20">
            <v>4583.712</v>
          </cell>
          <cell r="E20">
            <v>7145.67650861366</v>
          </cell>
          <cell r="F20">
            <v>6505.01131155926</v>
          </cell>
          <cell r="G20">
            <v>6167.6</v>
          </cell>
          <cell r="H20">
            <v>5647.49</v>
          </cell>
          <cell r="I20">
            <v>4789.96836999625</v>
          </cell>
          <cell r="J20">
            <v>7145.68</v>
          </cell>
          <cell r="K20">
            <v>5354.56</v>
          </cell>
          <cell r="L20">
            <v>-813.04</v>
          </cell>
        </row>
        <row r="21">
          <cell r="B21" t="str">
            <v>黑GB0113</v>
          </cell>
          <cell r="C21">
            <v>4344.31</v>
          </cell>
          <cell r="D21">
            <v>4583.712</v>
          </cell>
          <cell r="E21">
            <v>7145.67650861366</v>
          </cell>
          <cell r="F21">
            <v>6505.01131155926</v>
          </cell>
          <cell r="G21">
            <v>6165.26</v>
          </cell>
          <cell r="H21">
            <v>5647.49</v>
          </cell>
          <cell r="I21">
            <v>4789.96836999625</v>
          </cell>
          <cell r="J21">
            <v>7145.68</v>
          </cell>
          <cell r="K21">
            <v>5352.53</v>
          </cell>
          <cell r="L21">
            <v>-812.73</v>
          </cell>
        </row>
        <row r="22">
          <cell r="B22" t="str">
            <v>黑GB3181</v>
          </cell>
          <cell r="C22">
            <v>4337.7</v>
          </cell>
          <cell r="D22">
            <v>4583.712</v>
          </cell>
          <cell r="E22">
            <v>7145.67650861366</v>
          </cell>
          <cell r="F22">
            <v>6505.01131155926</v>
          </cell>
          <cell r="G22">
            <v>6155.88</v>
          </cell>
          <cell r="H22">
            <v>5647.49</v>
          </cell>
          <cell r="I22">
            <v>4789.96836999625</v>
          </cell>
          <cell r="J22">
            <v>7145.68</v>
          </cell>
          <cell r="K22">
            <v>5344.38</v>
          </cell>
          <cell r="L22">
            <v>-811.5</v>
          </cell>
        </row>
        <row r="23">
          <cell r="B23" t="str">
            <v>黑GB5002</v>
          </cell>
          <cell r="C23">
            <v>4309.63</v>
          </cell>
          <cell r="D23">
            <v>4583.712</v>
          </cell>
          <cell r="E23">
            <v>7145.67650861366</v>
          </cell>
          <cell r="F23">
            <v>6505.01131155926</v>
          </cell>
          <cell r="G23">
            <v>6116.06</v>
          </cell>
          <cell r="H23">
            <v>5647.49</v>
          </cell>
          <cell r="I23">
            <v>4789.96836999625</v>
          </cell>
          <cell r="J23">
            <v>7145.68</v>
          </cell>
          <cell r="K23">
            <v>5309.8</v>
          </cell>
          <cell r="L23">
            <v>-806.26</v>
          </cell>
        </row>
        <row r="24">
          <cell r="B24" t="str">
            <v>黑G22337</v>
          </cell>
          <cell r="C24">
            <v>9478.8</v>
          </cell>
          <cell r="D24">
            <v>9576</v>
          </cell>
          <cell r="E24">
            <v>14928.293541672</v>
          </cell>
          <cell r="F24">
            <v>13589.856500472</v>
          </cell>
          <cell r="G24">
            <v>13451.91</v>
          </cell>
          <cell r="H24">
            <v>11798.38</v>
          </cell>
          <cell r="I24">
            <v>10006.8977089058</v>
          </cell>
          <cell r="J24">
            <v>13451.91</v>
          </cell>
          <cell r="K24">
            <v>11678.62</v>
          </cell>
          <cell r="L24">
            <v>-1773.29</v>
          </cell>
        </row>
        <row r="25">
          <cell r="B25" t="str">
            <v>黑G23373</v>
          </cell>
          <cell r="C25">
            <v>13043.25</v>
          </cell>
          <cell r="D25" t="str">
            <v>/</v>
          </cell>
          <cell r="E25" t="str">
            <v>/</v>
          </cell>
          <cell r="F25" t="str">
            <v>/</v>
          </cell>
          <cell r="G25">
            <v>18510.43</v>
          </cell>
          <cell r="H25" t="str">
            <v>/</v>
          </cell>
          <cell r="I25" t="str">
            <v>/</v>
          </cell>
          <cell r="J25" t="str">
            <v>/</v>
          </cell>
          <cell r="K25">
            <v>16070.3</v>
          </cell>
          <cell r="L25">
            <v>-2440.13</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35"/>
  <sheetViews>
    <sheetView tabSelected="1" view="pageBreakPreview" zoomScaleNormal="100" zoomScaleSheetLayoutView="100" workbookViewId="0">
      <selection activeCell="G5" sqref="G5"/>
    </sheetView>
  </sheetViews>
  <sheetFormatPr defaultColWidth="9" defaultRowHeight="19" customHeight="1"/>
  <cols>
    <col min="1" max="1" width="6.125" customWidth="1"/>
    <col min="2" max="2" width="10" customWidth="1"/>
    <col min="3" max="3" width="13.875" customWidth="1"/>
    <col min="4" max="4" width="6.75" customWidth="1"/>
    <col min="5" max="6" width="0.125" hidden="1" customWidth="1"/>
    <col min="7" max="7" width="8" customWidth="1"/>
    <col min="8" max="8" width="12.625" customWidth="1"/>
    <col min="9" max="10" width="13" customWidth="1"/>
    <col min="11" max="13" width="16.375" customWidth="1"/>
    <col min="14" max="14" width="12.625"/>
  </cols>
  <sheetData>
    <row r="1" ht="30" customHeight="1" spans="1:13">
      <c r="A1" s="2" t="s">
        <v>0</v>
      </c>
      <c r="B1" s="2"/>
      <c r="C1" s="2"/>
      <c r="D1" s="2"/>
      <c r="E1" s="2"/>
      <c r="F1" s="2"/>
      <c r="G1" s="2"/>
      <c r="H1" s="2"/>
      <c r="I1" s="2"/>
      <c r="J1" s="2"/>
      <c r="K1" s="2"/>
      <c r="L1" s="2"/>
      <c r="M1" s="2"/>
    </row>
    <row r="2" ht="30" customHeight="1" spans="1:13">
      <c r="A2" s="3" t="s">
        <v>1</v>
      </c>
      <c r="B2" s="3"/>
      <c r="C2" s="3"/>
      <c r="D2" s="3"/>
      <c r="E2" s="3"/>
      <c r="F2" s="3"/>
      <c r="G2" s="3"/>
      <c r="H2" s="3"/>
      <c r="I2" s="3"/>
      <c r="J2" s="3"/>
      <c r="K2" s="3"/>
      <c r="L2" s="3"/>
      <c r="M2" s="3"/>
    </row>
    <row r="3" ht="15" customHeight="1" spans="1:13">
      <c r="A3" s="4" t="s">
        <v>2</v>
      </c>
      <c r="B3" s="5" t="s">
        <v>3</v>
      </c>
      <c r="C3" s="6" t="s">
        <v>4</v>
      </c>
      <c r="D3" s="6" t="s">
        <v>5</v>
      </c>
      <c r="E3" s="7" t="s">
        <v>6</v>
      </c>
      <c r="F3" s="8"/>
      <c r="G3" s="9" t="s">
        <v>7</v>
      </c>
      <c r="H3" s="6" t="s">
        <v>8</v>
      </c>
      <c r="I3" s="6" t="s">
        <v>9</v>
      </c>
      <c r="J3" s="10"/>
      <c r="K3" s="23" t="s">
        <v>10</v>
      </c>
      <c r="L3" s="23" t="s">
        <v>11</v>
      </c>
      <c r="M3" s="24" t="s">
        <v>12</v>
      </c>
    </row>
    <row r="4" ht="14" customHeight="1" spans="1:13">
      <c r="A4" s="4"/>
      <c r="B4" s="5"/>
      <c r="C4" s="6"/>
      <c r="D4" s="6"/>
      <c r="E4" s="10" t="s">
        <v>13</v>
      </c>
      <c r="F4" s="7" t="s">
        <v>14</v>
      </c>
      <c r="G4" s="9"/>
      <c r="H4" s="6"/>
      <c r="I4" s="6" t="s">
        <v>15</v>
      </c>
      <c r="J4" s="6" t="s">
        <v>16</v>
      </c>
      <c r="K4" s="23"/>
      <c r="L4" s="23"/>
      <c r="M4" s="24"/>
    </row>
    <row r="5" ht="20" customHeight="1" spans="1:13">
      <c r="A5" s="11">
        <v>1</v>
      </c>
      <c r="B5" s="12" t="s">
        <v>17</v>
      </c>
      <c r="C5" s="13" t="s">
        <v>18</v>
      </c>
      <c r="D5" s="13">
        <v>13.2</v>
      </c>
      <c r="E5" s="13"/>
      <c r="F5" s="13"/>
      <c r="G5" s="13">
        <v>181</v>
      </c>
      <c r="H5" s="14">
        <v>11765</v>
      </c>
      <c r="I5" s="11"/>
      <c r="J5" s="14">
        <v>3129.49</v>
      </c>
      <c r="K5" s="25">
        <f>VLOOKUP(B5,'[2]恒山区 (2)'!$B$3:$L$25,11,FALSE)</f>
        <v>-1900.18</v>
      </c>
      <c r="L5" s="25">
        <f>ROUND(J5*1.23207780944644,2)</f>
        <v>3855.78</v>
      </c>
      <c r="M5" s="26">
        <f>L5+K5</f>
        <v>1955.6</v>
      </c>
    </row>
    <row r="6" ht="20" customHeight="1" spans="1:13">
      <c r="A6" s="11">
        <v>2</v>
      </c>
      <c r="B6" s="12" t="s">
        <v>19</v>
      </c>
      <c r="C6" s="13" t="s">
        <v>20</v>
      </c>
      <c r="D6" s="13">
        <v>13.2</v>
      </c>
      <c r="E6" s="13"/>
      <c r="F6" s="13"/>
      <c r="G6" s="13">
        <v>344</v>
      </c>
      <c r="H6" s="14">
        <v>22360</v>
      </c>
      <c r="I6" s="11"/>
      <c r="J6" s="14">
        <v>5947.76</v>
      </c>
      <c r="K6" s="25">
        <f>VLOOKUP(B6,'[2]恒山区 (2)'!$B$3:$L$25,11,FALSE)</f>
        <v>-1880.06</v>
      </c>
      <c r="L6" s="25">
        <f t="shared" ref="L6:L19" si="0">ROUND(J6*1.23207780944644,2)</f>
        <v>7328.1</v>
      </c>
      <c r="M6" s="27">
        <f t="shared" ref="M6:M27" si="1">L6+K6</f>
        <v>5448.04</v>
      </c>
    </row>
    <row r="7" ht="20" customHeight="1" spans="1:13">
      <c r="A7" s="11">
        <v>3</v>
      </c>
      <c r="B7" s="12" t="s">
        <v>21</v>
      </c>
      <c r="C7" s="13" t="s">
        <v>22</v>
      </c>
      <c r="D7" s="13">
        <v>13.1</v>
      </c>
      <c r="E7" s="13"/>
      <c r="F7" s="13"/>
      <c r="G7" s="13">
        <v>344</v>
      </c>
      <c r="H7" s="14">
        <v>22360</v>
      </c>
      <c r="I7" s="11"/>
      <c r="J7" s="14">
        <v>5947.76</v>
      </c>
      <c r="K7" s="25">
        <f>VLOOKUP(B7,'[2]恒山区 (2)'!$B$3:$L$25,11,FALSE)</f>
        <v>-1889.39</v>
      </c>
      <c r="L7" s="25">
        <f>ROUND(J7*1.23207780944644,2)</f>
        <v>7328.1</v>
      </c>
      <c r="M7" s="27">
        <f>L7+K7</f>
        <v>5438.71</v>
      </c>
    </row>
    <row r="8" ht="20" customHeight="1" spans="1:13">
      <c r="A8" s="11">
        <v>4</v>
      </c>
      <c r="B8" s="12" t="s">
        <v>23</v>
      </c>
      <c r="C8" s="13" t="s">
        <v>24</v>
      </c>
      <c r="D8" s="13">
        <v>13.1</v>
      </c>
      <c r="E8" s="13"/>
      <c r="F8" s="13"/>
      <c r="G8" s="13">
        <v>344</v>
      </c>
      <c r="H8" s="14">
        <v>22360</v>
      </c>
      <c r="I8" s="11"/>
      <c r="J8" s="14">
        <v>5947.76</v>
      </c>
      <c r="K8" s="25">
        <f>VLOOKUP(B8,'[2]恒山区 (2)'!$B$3:$L$25,11,FALSE)</f>
        <v>-1890.84</v>
      </c>
      <c r="L8" s="25">
        <f>ROUND(J8*1.23207780944644,2)</f>
        <v>7328.1</v>
      </c>
      <c r="M8" s="27">
        <f>L8+K8</f>
        <v>5437.26</v>
      </c>
    </row>
    <row r="9" ht="20" customHeight="1" spans="1:13">
      <c r="A9" s="11">
        <v>5</v>
      </c>
      <c r="B9" s="12" t="s">
        <v>25</v>
      </c>
      <c r="C9" s="13" t="s">
        <v>26</v>
      </c>
      <c r="D9" s="13">
        <v>13.1</v>
      </c>
      <c r="E9" s="13"/>
      <c r="F9" s="13"/>
      <c r="G9" s="13">
        <v>331</v>
      </c>
      <c r="H9" s="14">
        <v>50312</v>
      </c>
      <c r="I9" s="11"/>
      <c r="J9" s="14">
        <v>13382.992</v>
      </c>
      <c r="K9" s="25">
        <f>VLOOKUP(B9,'[2]恒山区 (2)'!$B$3:$L$25,11,FALSE)</f>
        <v>-2442.59</v>
      </c>
      <c r="L9" s="25">
        <f>ROUND(J9*1.23207780944644,2)</f>
        <v>16488.89</v>
      </c>
      <c r="M9" s="27">
        <f>L9+K9</f>
        <v>14046.3</v>
      </c>
    </row>
    <row r="10" ht="20" customHeight="1" spans="1:13">
      <c r="A10" s="11">
        <v>6</v>
      </c>
      <c r="B10" s="12" t="s">
        <v>27</v>
      </c>
      <c r="C10" s="13" t="s">
        <v>28</v>
      </c>
      <c r="D10" s="13">
        <v>13.2</v>
      </c>
      <c r="E10" s="13"/>
      <c r="F10" s="13"/>
      <c r="G10" s="13">
        <v>320</v>
      </c>
      <c r="H10" s="14">
        <v>59200</v>
      </c>
      <c r="I10" s="11"/>
      <c r="J10" s="14">
        <v>15747.2</v>
      </c>
      <c r="K10" s="25">
        <f>VLOOKUP(B10,'[2]恒山区 (2)'!$B$3:$L$25,11,FALSE)</f>
        <v>-3156.22</v>
      </c>
      <c r="L10" s="25">
        <f>ROUND(J10*1.23207780944644,2)</f>
        <v>19401.78</v>
      </c>
      <c r="M10" s="27">
        <f>L10+K10</f>
        <v>16245.56</v>
      </c>
    </row>
    <row r="11" ht="20" customHeight="1" spans="1:13">
      <c r="A11" s="11">
        <v>7</v>
      </c>
      <c r="B11" s="12" t="s">
        <v>29</v>
      </c>
      <c r="C11" s="13" t="s">
        <v>30</v>
      </c>
      <c r="D11" s="13">
        <v>13</v>
      </c>
      <c r="E11" s="13"/>
      <c r="F11" s="13"/>
      <c r="G11" s="13">
        <v>320</v>
      </c>
      <c r="H11" s="14">
        <v>59200</v>
      </c>
      <c r="I11" s="11"/>
      <c r="J11" s="14">
        <v>15747.2</v>
      </c>
      <c r="K11" s="25">
        <f>VLOOKUP(B11,'[2]恒山区 (2)'!$B$3:$L$25,11,FALSE)</f>
        <v>-3116.93</v>
      </c>
      <c r="L11" s="25">
        <f>ROUND(J11*1.23207780944644,2)</f>
        <v>19401.78</v>
      </c>
      <c r="M11" s="27">
        <f>L11+K11</f>
        <v>16284.85</v>
      </c>
    </row>
    <row r="12" s="1" customFormat="1" ht="20" customHeight="1" spans="1:13">
      <c r="A12" s="15">
        <v>8</v>
      </c>
      <c r="B12" s="12" t="s">
        <v>31</v>
      </c>
      <c r="C12" s="13" t="s">
        <v>32</v>
      </c>
      <c r="D12" s="13">
        <v>15.5</v>
      </c>
      <c r="E12" s="13"/>
      <c r="F12" s="13"/>
      <c r="G12" s="13">
        <v>90</v>
      </c>
      <c r="H12" s="14">
        <v>13320</v>
      </c>
      <c r="I12" s="15"/>
      <c r="J12" s="14">
        <v>3543.12</v>
      </c>
      <c r="K12" s="25">
        <f>VLOOKUP(B12,'[2]恒山区 (2)'!$B$3:$L$25,11,FALSE)</f>
        <v>-2514.51</v>
      </c>
      <c r="L12" s="25">
        <f>ROUND(J12*1.23207780944644,2)</f>
        <v>4365.4</v>
      </c>
      <c r="M12" s="27">
        <f>L12+K12</f>
        <v>1850.89</v>
      </c>
    </row>
    <row r="13" s="1" customFormat="1" ht="20" customHeight="1" spans="1:13">
      <c r="A13" s="15">
        <v>9</v>
      </c>
      <c r="B13" s="12" t="s">
        <v>33</v>
      </c>
      <c r="C13" s="13" t="s">
        <v>34</v>
      </c>
      <c r="D13" s="13">
        <v>13.5</v>
      </c>
      <c r="E13" s="13"/>
      <c r="F13" s="13"/>
      <c r="G13" s="13">
        <v>344</v>
      </c>
      <c r="H13" s="14">
        <v>50912</v>
      </c>
      <c r="I13" s="15"/>
      <c r="J13" s="14">
        <v>13542.592</v>
      </c>
      <c r="K13" s="25">
        <f>VLOOKUP(B13,'[2]恒山区 (2)'!$B$3:$L$25,11,FALSE)</f>
        <v>-2495.45</v>
      </c>
      <c r="L13" s="25">
        <f>ROUND(J13*1.23207780944644,2)</f>
        <v>16685.53</v>
      </c>
      <c r="M13" s="27">
        <f>L13+K13</f>
        <v>14190.08</v>
      </c>
    </row>
    <row r="14" ht="20" customHeight="1" spans="1:13">
      <c r="A14" s="11">
        <v>10</v>
      </c>
      <c r="B14" s="12" t="s">
        <v>35</v>
      </c>
      <c r="C14" s="13" t="s">
        <v>36</v>
      </c>
      <c r="D14" s="13">
        <v>13.2</v>
      </c>
      <c r="E14" s="13"/>
      <c r="F14" s="13"/>
      <c r="G14" s="13">
        <v>344</v>
      </c>
      <c r="H14" s="14">
        <v>17232</v>
      </c>
      <c r="I14" s="11"/>
      <c r="J14" s="14">
        <v>4583.712</v>
      </c>
      <c r="K14" s="25">
        <f>VLOOKUP(B14,'[2]恒山区 (2)'!$B$3:$L$25,11,FALSE)</f>
        <v>-819.22</v>
      </c>
      <c r="L14" s="25">
        <f>ROUND(J14*1.23207780944644,2)</f>
        <v>5647.49</v>
      </c>
      <c r="M14" s="27">
        <f>L14+K14</f>
        <v>4828.27</v>
      </c>
    </row>
    <row r="15" ht="20" customHeight="1" spans="1:13">
      <c r="A15" s="11">
        <v>11</v>
      </c>
      <c r="B15" s="12" t="s">
        <v>37</v>
      </c>
      <c r="C15" s="13" t="s">
        <v>38</v>
      </c>
      <c r="D15" s="13">
        <v>13.2</v>
      </c>
      <c r="E15" s="13"/>
      <c r="F15" s="13"/>
      <c r="G15" s="13">
        <v>344</v>
      </c>
      <c r="H15" s="14">
        <v>17232</v>
      </c>
      <c r="I15" s="11"/>
      <c r="J15" s="14">
        <v>4583.712</v>
      </c>
      <c r="K15" s="25">
        <f>VLOOKUP(B15,'[2]恒山区 (2)'!$B$3:$L$25,11,FALSE)</f>
        <v>-813.04</v>
      </c>
      <c r="L15" s="25">
        <f>ROUND(J15*1.23207780944644,2)</f>
        <v>5647.49</v>
      </c>
      <c r="M15" s="27">
        <f>L15+K15</f>
        <v>4834.45</v>
      </c>
    </row>
    <row r="16" ht="20" customHeight="1" spans="1:13">
      <c r="A16" s="11">
        <v>12</v>
      </c>
      <c r="B16" s="12" t="s">
        <v>39</v>
      </c>
      <c r="C16" s="13" t="s">
        <v>40</v>
      </c>
      <c r="D16" s="13">
        <v>13.1</v>
      </c>
      <c r="E16" s="13"/>
      <c r="F16" s="13"/>
      <c r="G16" s="13">
        <v>344</v>
      </c>
      <c r="H16" s="14">
        <v>17232</v>
      </c>
      <c r="I16" s="28"/>
      <c r="J16" s="14">
        <v>4583.712</v>
      </c>
      <c r="K16" s="25">
        <f>VLOOKUP(B16,'[2]恒山区 (2)'!$B$3:$L$25,11,FALSE)</f>
        <v>-812.73</v>
      </c>
      <c r="L16" s="25">
        <f>ROUND(J16*1.23207780944644,2)</f>
        <v>5647.49</v>
      </c>
      <c r="M16" s="27">
        <f>L16+K16</f>
        <v>4834.76</v>
      </c>
    </row>
    <row r="17" ht="20" customHeight="1" spans="1:13">
      <c r="A17" s="11">
        <v>13</v>
      </c>
      <c r="B17" s="12" t="s">
        <v>41</v>
      </c>
      <c r="C17" s="13" t="s">
        <v>42</v>
      </c>
      <c r="D17" s="13">
        <v>13.1</v>
      </c>
      <c r="E17" s="13"/>
      <c r="F17" s="13"/>
      <c r="G17" s="13">
        <v>344</v>
      </c>
      <c r="H17" s="14">
        <v>17232</v>
      </c>
      <c r="I17" s="28"/>
      <c r="J17" s="14">
        <v>4583.712</v>
      </c>
      <c r="K17" s="25">
        <f>VLOOKUP(B17,'[2]恒山区 (2)'!$B$3:$L$25,11,FALSE)</f>
        <v>-811.5</v>
      </c>
      <c r="L17" s="25">
        <f>ROUND(J17*1.23207780944644,2)</f>
        <v>5647.49</v>
      </c>
      <c r="M17" s="27">
        <f>L17+K17</f>
        <v>4835.99</v>
      </c>
    </row>
    <row r="18" ht="20" customHeight="1" spans="1:13">
      <c r="A18" s="11">
        <v>14</v>
      </c>
      <c r="B18" s="12" t="s">
        <v>43</v>
      </c>
      <c r="C18" s="13" t="s">
        <v>44</v>
      </c>
      <c r="D18" s="13">
        <v>13.1</v>
      </c>
      <c r="E18" s="13"/>
      <c r="F18" s="13"/>
      <c r="G18" s="13">
        <v>344</v>
      </c>
      <c r="H18" s="14">
        <v>17232</v>
      </c>
      <c r="I18" s="28"/>
      <c r="J18" s="14">
        <v>4583.712</v>
      </c>
      <c r="K18" s="25">
        <f>VLOOKUP(B18,'[2]恒山区 (2)'!$B$3:$L$25,11,FALSE)</f>
        <v>-806.26</v>
      </c>
      <c r="L18" s="25">
        <f>ROUND(J18*1.23207780944644,2)</f>
        <v>5647.49</v>
      </c>
      <c r="M18" s="27">
        <f>L18+K18</f>
        <v>4841.23</v>
      </c>
    </row>
    <row r="19" s="1" customFormat="1" ht="20" customHeight="1" spans="1:13">
      <c r="A19" s="15">
        <v>15</v>
      </c>
      <c r="B19" s="12" t="s">
        <v>45</v>
      </c>
      <c r="C19" s="13" t="s">
        <v>46</v>
      </c>
      <c r="D19" s="13">
        <v>13.1</v>
      </c>
      <c r="E19" s="13"/>
      <c r="F19" s="13"/>
      <c r="G19" s="13">
        <v>300</v>
      </c>
      <c r="H19" s="14">
        <v>36000</v>
      </c>
      <c r="I19" s="29"/>
      <c r="J19" s="14">
        <v>9576</v>
      </c>
      <c r="K19" s="25">
        <f>VLOOKUP(B19,'[2]恒山区 (2)'!$B$3:$L$25,11,FALSE)</f>
        <v>-1773.29</v>
      </c>
      <c r="L19" s="25">
        <f>ROUND(J19*1.23207780944644,2)</f>
        <v>11798.38</v>
      </c>
      <c r="M19" s="27">
        <f>L19+K19</f>
        <v>10025.09</v>
      </c>
    </row>
    <row r="20" s="1" customFormat="1" ht="20" customHeight="1" spans="1:13">
      <c r="A20" s="15">
        <v>16</v>
      </c>
      <c r="B20" s="16" t="s">
        <v>47</v>
      </c>
      <c r="C20" s="13" t="str">
        <f>VLOOKUP(B20,[1]燃油消耗数据!$B$6:$H$28,7,FALSE)</f>
        <v>230303900003</v>
      </c>
      <c r="D20" s="13">
        <f>VLOOKUP(B20,[1]燃油消耗数据!$B$6:$I$28,8,FALSE)</f>
        <v>12.1</v>
      </c>
      <c r="E20" s="13"/>
      <c r="F20" s="13"/>
      <c r="G20" s="13">
        <v>0</v>
      </c>
      <c r="H20" s="17">
        <v>0</v>
      </c>
      <c r="I20" s="30"/>
      <c r="J20" s="14">
        <v>0</v>
      </c>
      <c r="K20" s="25">
        <v>-1909.53</v>
      </c>
      <c r="L20" s="25">
        <v>0</v>
      </c>
      <c r="M20" s="27">
        <f>L20+K20</f>
        <v>-1909.53</v>
      </c>
    </row>
    <row r="21" s="1" customFormat="1" ht="20" customHeight="1" spans="1:13">
      <c r="A21" s="15">
        <v>17</v>
      </c>
      <c r="B21" s="16" t="s">
        <v>48</v>
      </c>
      <c r="C21" s="13" t="str">
        <f>VLOOKUP(B21,[1]燃油消耗数据!$B$6:$H$28,7,FALSE)</f>
        <v>230303900017</v>
      </c>
      <c r="D21" s="13">
        <f>VLOOKUP(B21,[1]燃油消耗数据!$B$6:$I$28,8,FALSE)</f>
        <v>12.1</v>
      </c>
      <c r="E21" s="13"/>
      <c r="F21" s="13"/>
      <c r="G21" s="13">
        <v>0</v>
      </c>
      <c r="H21" s="17">
        <v>0</v>
      </c>
      <c r="I21" s="30"/>
      <c r="J21" s="14">
        <v>0</v>
      </c>
      <c r="K21" s="25">
        <v>-1904.49</v>
      </c>
      <c r="L21" s="25">
        <v>0</v>
      </c>
      <c r="M21" s="27">
        <f>L21+K21</f>
        <v>-1904.49</v>
      </c>
    </row>
    <row r="22" s="1" customFormat="1" ht="20" customHeight="1" spans="1:13">
      <c r="A22" s="15">
        <v>18</v>
      </c>
      <c r="B22" s="16" t="s">
        <v>49</v>
      </c>
      <c r="C22" s="13" t="str">
        <f>VLOOKUP(B22,[1]燃油消耗数据!$B$6:$H$28,7,FALSE)</f>
        <v>230303900025</v>
      </c>
      <c r="D22" s="13">
        <f>VLOOKUP(B22,[1]燃油消耗数据!$B$6:$I$28,8,FALSE)</f>
        <v>12.1</v>
      </c>
      <c r="E22" s="13"/>
      <c r="F22" s="13"/>
      <c r="G22" s="13">
        <v>0</v>
      </c>
      <c r="H22" s="17">
        <v>0</v>
      </c>
      <c r="I22" s="30"/>
      <c r="J22" s="14">
        <v>0</v>
      </c>
      <c r="K22" s="25">
        <v>-1901.62</v>
      </c>
      <c r="L22" s="25">
        <v>0</v>
      </c>
      <c r="M22" s="27">
        <f>L22+K22</f>
        <v>-1901.62</v>
      </c>
    </row>
    <row r="23" s="1" customFormat="1" ht="20" customHeight="1" spans="1:13">
      <c r="A23" s="15">
        <v>19</v>
      </c>
      <c r="B23" s="16" t="s">
        <v>50</v>
      </c>
      <c r="C23" s="13" t="str">
        <f>VLOOKUP(B23,[1]燃油消耗数据!$B$6:$H$28,7,FALSE)</f>
        <v>230303900049</v>
      </c>
      <c r="D23" s="13">
        <f>VLOOKUP(B23,[1]燃油消耗数据!$B$6:$I$28,8,FALSE)</f>
        <v>12.2</v>
      </c>
      <c r="E23" s="13"/>
      <c r="F23" s="13"/>
      <c r="G23" s="13">
        <v>0</v>
      </c>
      <c r="H23" s="17">
        <v>0</v>
      </c>
      <c r="I23" s="30"/>
      <c r="J23" s="14">
        <v>0</v>
      </c>
      <c r="K23" s="25">
        <v>-1900.9</v>
      </c>
      <c r="L23" s="25">
        <v>0</v>
      </c>
      <c r="M23" s="27">
        <f>L23+K23</f>
        <v>-1900.9</v>
      </c>
    </row>
    <row r="24" s="1" customFormat="1" ht="20" customHeight="1" spans="1:13">
      <c r="A24" s="15">
        <v>20</v>
      </c>
      <c r="B24" s="16" t="s">
        <v>51</v>
      </c>
      <c r="C24" s="13" t="str">
        <f>VLOOKUP(B24,[1]燃油消耗数据!$B$6:$H$28,7,FALSE)</f>
        <v>230303900020</v>
      </c>
      <c r="D24" s="13">
        <f>VLOOKUP(B24,[1]燃油消耗数据!$B$6:$I$28,8,FALSE)</f>
        <v>12.1</v>
      </c>
      <c r="E24" s="13"/>
      <c r="F24" s="13"/>
      <c r="G24" s="13">
        <v>0</v>
      </c>
      <c r="H24" s="17">
        <v>0</v>
      </c>
      <c r="I24" s="30"/>
      <c r="J24" s="14">
        <v>0</v>
      </c>
      <c r="K24" s="25">
        <v>-2036.91</v>
      </c>
      <c r="L24" s="25">
        <v>0</v>
      </c>
      <c r="M24" s="27">
        <f>L24+K24</f>
        <v>-2036.91</v>
      </c>
    </row>
    <row r="25" s="1" customFormat="1" ht="20" customHeight="1" spans="1:13">
      <c r="A25" s="15">
        <v>21</v>
      </c>
      <c r="B25" s="16" t="s">
        <v>52</v>
      </c>
      <c r="C25" s="13" t="str">
        <f>VLOOKUP(B25,[1]燃油消耗数据!$B$6:$H$28,7,FALSE)</f>
        <v>230303900007</v>
      </c>
      <c r="D25" s="13">
        <f>VLOOKUP(B25,[1]燃油消耗数据!$B$6:$I$28,8,FALSE)</f>
        <v>11.5</v>
      </c>
      <c r="E25" s="13"/>
      <c r="F25" s="13"/>
      <c r="G25" s="13">
        <v>0</v>
      </c>
      <c r="H25" s="17">
        <v>0</v>
      </c>
      <c r="I25" s="30"/>
      <c r="J25" s="14">
        <v>0</v>
      </c>
      <c r="K25" s="25">
        <v>-2436.13</v>
      </c>
      <c r="L25" s="25">
        <v>0</v>
      </c>
      <c r="M25" s="27">
        <f>L25+K25</f>
        <v>-2436.13</v>
      </c>
    </row>
    <row r="26" s="1" customFormat="1" ht="20" customHeight="1" spans="1:13">
      <c r="A26" s="15">
        <v>22</v>
      </c>
      <c r="B26" s="16" t="s">
        <v>53</v>
      </c>
      <c r="C26" s="13" t="str">
        <f>VLOOKUP(B26,[1]燃油消耗数据!$B$6:$H$28,7,FALSE)</f>
        <v>230303900009</v>
      </c>
      <c r="D26" s="13">
        <f>VLOOKUP(B26,[1]燃油消耗数据!$B$6:$I$28,8,FALSE)</f>
        <v>12.1</v>
      </c>
      <c r="E26" s="13"/>
      <c r="F26" s="13"/>
      <c r="G26" s="13">
        <v>0</v>
      </c>
      <c r="H26" s="17">
        <v>0</v>
      </c>
      <c r="I26" s="30"/>
      <c r="J26" s="14">
        <v>0</v>
      </c>
      <c r="K26" s="25">
        <v>-2270.68</v>
      </c>
      <c r="L26" s="25">
        <v>0</v>
      </c>
      <c r="M26" s="27">
        <f>L26+K26</f>
        <v>-2270.68</v>
      </c>
    </row>
    <row r="27" s="1" customFormat="1" ht="20" customHeight="1" spans="1:13">
      <c r="A27" s="15">
        <v>23</v>
      </c>
      <c r="B27" s="16" t="s">
        <v>54</v>
      </c>
      <c r="C27" s="13" t="str">
        <f>VLOOKUP(B27,[1]燃油消耗数据!$B$6:$H$28,7,FALSE)</f>
        <v>230303900027</v>
      </c>
      <c r="D27" s="13">
        <f>VLOOKUP(B27,[1]燃油消耗数据!$B$6:$I$28,8,FALSE)</f>
        <v>12.1</v>
      </c>
      <c r="E27" s="13"/>
      <c r="F27" s="13"/>
      <c r="G27" s="13">
        <v>0</v>
      </c>
      <c r="H27" s="17">
        <v>0</v>
      </c>
      <c r="I27" s="30"/>
      <c r="J27" s="14">
        <v>0</v>
      </c>
      <c r="K27" s="25">
        <v>-2440.13</v>
      </c>
      <c r="L27" s="25">
        <v>0</v>
      </c>
      <c r="M27" s="31">
        <f>L27+K27</f>
        <v>-2440.13</v>
      </c>
    </row>
    <row r="28" ht="20" customHeight="1" spans="1:13">
      <c r="A28" s="18" t="s">
        <v>55</v>
      </c>
      <c r="B28" s="19"/>
      <c r="C28" s="19"/>
      <c r="D28" s="19"/>
      <c r="E28" s="19"/>
      <c r="F28" s="19"/>
      <c r="G28" s="20">
        <f>SUM(G5:G19)</f>
        <v>4638</v>
      </c>
      <c r="H28" s="20">
        <f>SUM(H5:H19)</f>
        <v>433949</v>
      </c>
      <c r="I28" s="20"/>
      <c r="J28" s="32">
        <f t="shared" ref="J28:M28" si="2">SUM(J5:J27)</f>
        <v>115430.434</v>
      </c>
      <c r="K28" s="32">
        <f>SUM(K5:K27)</f>
        <v>-43922.6</v>
      </c>
      <c r="L28" s="33">
        <f>SUM(L5:L27)</f>
        <v>142219.29</v>
      </c>
      <c r="M28" s="34">
        <f>SUM(M5:M27)</f>
        <v>98296.69</v>
      </c>
    </row>
    <row r="29" ht="51" customHeight="1" spans="1:13">
      <c r="A29" s="21" t="s">
        <v>56</v>
      </c>
      <c r="B29" s="21"/>
      <c r="C29" s="21"/>
      <c r="D29" s="21"/>
      <c r="E29" s="21"/>
      <c r="F29" s="21"/>
      <c r="G29" s="21"/>
      <c r="H29" s="21"/>
      <c r="I29" s="21"/>
      <c r="J29" s="21"/>
      <c r="K29" s="21"/>
      <c r="L29" s="21"/>
      <c r="M29" s="35"/>
    </row>
    <row r="35" customHeight="1" spans="3:3">
      <c r="C35" s="22"/>
    </row>
  </sheetData>
  <mergeCells count="13">
    <mergeCell ref="A1:M1"/>
    <mergeCell ref="A2:M2"/>
    <mergeCell ref="I3:J3"/>
    <mergeCell ref="A29:M29"/>
    <mergeCell ref="A3:A4"/>
    <mergeCell ref="B3:B4"/>
    <mergeCell ref="C3:C4"/>
    <mergeCell ref="D3:D4"/>
    <mergeCell ref="G3:G4"/>
    <mergeCell ref="H3:H4"/>
    <mergeCell ref="K3:K4"/>
    <mergeCell ref="L3:L4"/>
    <mergeCell ref="M3:M4"/>
  </mergeCells>
  <pageMargins left="0.75" right="0.75" top="0.904166666666667" bottom="0.984027777777778" header="0.5" footer="0.786805555555556"/>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恒山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05C5BBD2A69E45B5B0E725B240F34C88_11</vt:lpwstr>
  </property>
  <property fmtid="{D5CDD505-2E9C-101B-9397-08002B2CF9AE}" pid="3" name="KSOProductBuildVer">
    <vt:lpwstr>2052-9.1.0.4688</vt:lpwstr>
  </property>
</Properties>
</file>