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同达 " sheetId="1" r:id="rId1"/>
  </sheets>
  <externalReferences>
    <externalReference r:id="rId2"/>
  </externalReferences>
  <definedNames>
    <definedName name="_xlnm.Print_Area" localSheetId="0">'同达 '!$A$1:M15</definedName>
  </definedNames>
  <calcPr calcId="144525"/>
  <extLst/>
</workbook>
</file>

<file path=xl/sharedStrings.xml><?xml version="1.0" encoding="utf-8"?>
<sst xmlns="http://schemas.openxmlformats.org/spreadsheetml/2006/main" count="35">
  <si>
    <t>农村客运2022年费改税补贴资金发放明细（公示）</t>
  </si>
  <si>
    <t>企业名称（盖章):鸡西市鸡冠区同达汽车有限公司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</si>
  <si>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</si>
  <si>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</si>
  <si>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</si>
  <si>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</si>
  <si>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</si>
  <si>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</si>
  <si>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</si>
  <si>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</si>
  <si>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</si>
  <si>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</si>
  <si>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</si>
  <si>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</si>
  <si>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</si>
  <si>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t>黑G10213</t>
  </si>
  <si>
    <t>230301910003</t>
  </si>
  <si>
    <t>黑G11101</t>
  </si>
  <si>
    <t>230301910005</t>
  </si>
  <si>
    <t>黑G11110</t>
  </si>
  <si>
    <t>230301910004</t>
  </si>
  <si>
    <t>黑G11463</t>
  </si>
  <si>
    <t>230307910002</t>
  </si>
  <si>
    <t>黑G12797</t>
  </si>
  <si>
    <t>230301910001</t>
  </si>
  <si>
    <r>
      <rPr>
        <sz val="10"/>
        <rFont val="宋体"/>
        <charset val="0"/>
      </rPr>
      <t>黑</t>
    </r>
    <r>
      <rPr>
        <sz val="10"/>
        <rFont val="Arial"/>
        <charset val="0"/>
      </rPr>
      <t>G05621</t>
    </r>
  </si>
  <si>
    <t>230301
900048</t>
  </si>
  <si>
    <r>
      <rPr>
        <sz val="10"/>
        <rFont val="宋体"/>
        <charset val="0"/>
      </rPr>
      <t>黑</t>
    </r>
    <r>
      <rPr>
        <sz val="10"/>
        <rFont val="Arial"/>
        <charset val="0"/>
      </rPr>
      <t>G05656</t>
    </r>
  </si>
  <si>
    <t>230301
900045</t>
  </si>
  <si>
    <r>
      <rPr>
        <sz val="10"/>
        <rFont val="宋体"/>
        <charset val="134"/>
      </rPr>
      <t>黑</t>
    </r>
    <r>
      <rPr>
        <sz val="10"/>
        <rFont val="Arial"/>
        <charset val="0"/>
      </rPr>
      <t>G11465</t>
    </r>
  </si>
  <si>
    <t>230307910001</t>
  </si>
  <si>
    <r>
      <rPr>
        <sz val="10"/>
        <rFont val="宋体"/>
        <charset val="134"/>
      </rPr>
      <t>黑</t>
    </r>
    <r>
      <rPr>
        <sz val="10"/>
        <rFont val="Arial"/>
        <charset val="0"/>
      </rPr>
      <t>G11479</t>
    </r>
  </si>
  <si>
    <t>230307910006</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</si>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</sst>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
    <numFmt numFmtId="177" formatCode="0.00_);[Red]\(0.00\)"/>
  </numFmts>
  <fonts count="30">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sz val="10"/>
      <name val="宋体"/>
      <charset val="134"/>
    </font>
    <font>
      <b/>
      <sz val="11"/>
      <color indexed="8"/>
      <name val="宋体"/>
      <charset val="134"/>
    </font>
    <font>
      <b/>
      <sz val="10"/>
      <name val="宋体"/>
      <charset val="0"/>
    </font>
    <font>
      <b/>
      <sz val="11"/>
      <name val="宋体"/>
      <charset val="0"/>
    </font>
    <font>
      <b/>
      <sz val="10"/>
      <color indexed="8"/>
      <name val="宋体"/>
      <charset val="134"/>
    </font>
    <font>
      <sz val="11"/>
      <color indexed="8"/>
      <name val="宋体"/>
      <charset val="0"/>
    </font>
    <font>
      <sz val="11"/>
      <color indexed="60"/>
      <name val="宋体"/>
      <charset val="0"/>
    </font>
    <font>
      <b/>
      <sz val="11"/>
      <color indexed="8"/>
      <name val="宋体"/>
      <charset val="0"/>
    </font>
    <font>
      <b/>
      <sz val="11"/>
      <color indexed="9"/>
      <name val="宋体"/>
      <charset val="0"/>
    </font>
    <font>
      <sz val="11"/>
      <color indexed="62"/>
      <name val="宋体"/>
      <charset val="0"/>
    </font>
    <font>
      <b/>
      <sz val="13"/>
      <color indexed="62"/>
      <name val="宋体"/>
      <charset val="134"/>
    </font>
    <font>
      <b/>
      <sz val="11"/>
      <color indexed="62"/>
      <name val="宋体"/>
      <charset val="134"/>
    </font>
    <font>
      <u/>
      <sz val="11"/>
      <color indexed="12"/>
      <name val="宋体"/>
      <charset val="0"/>
    </font>
    <font>
      <sz val="11"/>
      <color indexed="52"/>
      <name val="宋体"/>
      <charset val="0"/>
    </font>
    <font>
      <b/>
      <sz val="11"/>
      <color indexed="52"/>
      <name val="宋体"/>
      <charset val="0"/>
    </font>
    <font>
      <b/>
      <sz val="15"/>
      <color indexed="62"/>
      <name val="宋体"/>
      <charset val="134"/>
    </font>
    <font>
      <sz val="11"/>
      <color indexed="9"/>
      <name val="宋体"/>
      <charset val="0"/>
    </font>
    <font>
      <b/>
      <sz val="18"/>
      <color indexed="62"/>
      <name val="宋体"/>
      <charset val="134"/>
    </font>
    <font>
      <b/>
      <sz val="11"/>
      <color indexed="63"/>
      <name val="宋体"/>
      <charset val="0"/>
    </font>
    <font>
      <i/>
      <sz val="11"/>
      <color indexed="23"/>
      <name val="宋体"/>
      <charset val="0"/>
    </font>
    <font>
      <u/>
      <sz val="11"/>
      <color indexed="20"/>
      <name val="宋体"/>
      <charset val="0"/>
    </font>
    <font>
      <sz val="11"/>
      <color indexed="17"/>
      <name val="宋体"/>
      <charset val="0"/>
    </font>
    <font>
      <sz val="11"/>
      <color indexed="10"/>
      <name val="宋体"/>
      <charset val="0"/>
    </font>
    <font>
      <sz val="10"/>
      <name val="Arial"/>
      <charset val="0"/>
    </font>
    <font>
      <sz val="11"/>
      <name val="宋体"/>
      <charset val="0"/>
    </font>
  </fonts>
  <fills count="17">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55"/>
        <bgColor indexed="64"/>
      </patternFill>
    </fill>
    <fill>
      <patternFill patternType="solid">
        <fgColor indexed="47"/>
        <bgColor indexed="64"/>
      </patternFill>
    </fill>
    <fill>
      <patternFill patternType="solid">
        <fgColor indexed="31"/>
        <bgColor indexed="64"/>
      </patternFill>
    </fill>
    <fill>
      <patternFill patternType="solid">
        <fgColor indexed="29"/>
        <bgColor indexed="64"/>
      </patternFill>
    </fill>
    <fill>
      <patternFill patternType="solid">
        <fgColor indexed="9"/>
        <bgColor indexed="64"/>
      </patternFill>
    </fill>
    <fill>
      <patternFill patternType="solid">
        <fgColor indexed="26"/>
        <bgColor indexed="64"/>
      </patternFill>
    </fill>
    <fill>
      <patternFill patternType="solid">
        <fgColor indexed="49"/>
        <bgColor indexed="64"/>
      </patternFill>
    </fill>
    <fill>
      <patternFill patternType="solid">
        <fgColor indexed="53"/>
        <bgColor indexed="64"/>
      </patternFill>
    </fill>
    <fill>
      <patternFill patternType="solid">
        <fgColor indexed="57"/>
        <bgColor indexed="64"/>
      </patternFill>
    </fill>
    <fill>
      <patternFill patternType="solid">
        <fgColor indexed="27"/>
        <bgColor indexed="64"/>
      </patternFill>
    </fill>
    <fill>
      <patternFill patternType="solid">
        <fgColor indexed="42"/>
        <bgColor indexed="64"/>
      </patternFill>
    </fill>
    <fill>
      <patternFill patternType="solid">
        <fgColor indexed="51"/>
        <bgColor indexed="64"/>
      </patternFill>
    </fill>
    <fill>
      <patternFill patternType="solid">
        <fgColor indexed="10"/>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2"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9" borderId="19" applyNumberFormat="0" applyFont="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7" borderId="0" applyNumberFormat="0" applyBorder="0" applyAlignment="0" applyProtection="0">
      <alignment vertical="center"/>
    </xf>
    <xf numFmtId="0" fontId="24" fillId="0" borderId="0" applyNumberFormat="0" applyFill="0" applyBorder="0" applyAlignment="0" applyProtection="0">
      <alignment vertical="center"/>
    </xf>
    <xf numFmtId="0" fontId="20"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8" applyNumberFormat="0" applyFill="0" applyAlignment="0" applyProtection="0">
      <alignment vertical="center"/>
    </xf>
    <xf numFmtId="0" fontId="21" fillId="2" borderId="0" applyNumberFormat="0" applyBorder="0" applyAlignment="0" applyProtection="0">
      <alignment vertical="center"/>
    </xf>
    <xf numFmtId="0" fontId="14" fillId="5" borderId="14" applyNumberFormat="0" applyAlignment="0" applyProtection="0">
      <alignment vertical="center"/>
    </xf>
    <xf numFmtId="0" fontId="10" fillId="9" borderId="0" applyNumberFormat="0" applyBorder="0" applyAlignment="0" applyProtection="0">
      <alignment vertical="center"/>
    </xf>
    <xf numFmtId="0" fontId="23" fillId="8" borderId="17" applyNumberFormat="0" applyAlignment="0" applyProtection="0">
      <alignment vertical="center"/>
    </xf>
    <xf numFmtId="0" fontId="21" fillId="12" borderId="0" applyNumberFormat="0" applyBorder="0" applyAlignment="0" applyProtection="0">
      <alignment vertical="center"/>
    </xf>
    <xf numFmtId="0" fontId="19" fillId="8" borderId="14" applyNumberFormat="0" applyAlignment="0" applyProtection="0">
      <alignment vertical="center"/>
    </xf>
    <xf numFmtId="0" fontId="13" fillId="4" borderId="13" applyNumberFormat="0" applyAlignment="0" applyProtection="0">
      <alignment vertical="center"/>
    </xf>
    <xf numFmtId="0" fontId="18" fillId="0" borderId="16" applyNumberFormat="0" applyFill="0" applyAlignment="0" applyProtection="0">
      <alignment vertical="center"/>
    </xf>
    <xf numFmtId="0" fontId="21" fillId="11" borderId="0" applyNumberFormat="0" applyBorder="0" applyAlignment="0" applyProtection="0">
      <alignment vertical="center"/>
    </xf>
    <xf numFmtId="0" fontId="10" fillId="7" borderId="0" applyNumberFormat="0" applyBorder="0" applyAlignment="0" applyProtection="0">
      <alignment vertical="center"/>
    </xf>
    <xf numFmtId="0" fontId="12" fillId="0" borderId="12" applyNumberFormat="0" applyFill="0" applyAlignment="0" applyProtection="0">
      <alignment vertical="center"/>
    </xf>
    <xf numFmtId="0" fontId="26" fillId="14" borderId="0" applyNumberFormat="0" applyBorder="0" applyAlignment="0" applyProtection="0">
      <alignment vertical="center"/>
    </xf>
    <xf numFmtId="0" fontId="11" fillId="7" borderId="0" applyNumberFormat="0" applyBorder="0" applyAlignment="0" applyProtection="0">
      <alignment vertical="center"/>
    </xf>
    <xf numFmtId="0" fontId="10" fillId="3" borderId="0" applyNumberFormat="0" applyBorder="0" applyAlignment="0" applyProtection="0">
      <alignment vertical="center"/>
    </xf>
    <xf numFmtId="0" fontId="11" fillId="3" borderId="0" applyNumberFormat="0" applyBorder="0" applyAlignment="0" applyProtection="0">
      <alignment vertical="center"/>
    </xf>
    <xf numFmtId="0" fontId="21" fillId="10" borderId="0" applyNumberFormat="0" applyBorder="0" applyAlignment="0" applyProtection="0">
      <alignment vertical="center"/>
    </xf>
    <xf numFmtId="0" fontId="10" fillId="13" borderId="0" applyNumberFormat="0" applyBorder="0" applyAlignment="0" applyProtection="0">
      <alignment vertical="center"/>
    </xf>
    <xf numFmtId="0" fontId="10" fillId="6" borderId="0" applyNumberFormat="0" applyBorder="0" applyAlignment="0" applyProtection="0">
      <alignment vertical="center"/>
    </xf>
    <xf numFmtId="0" fontId="10" fillId="2"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21" fillId="15" borderId="0" applyNumberFormat="0" applyBorder="0" applyAlignment="0" applyProtection="0">
      <alignment vertical="center"/>
    </xf>
    <xf numFmtId="0" fontId="21" fillId="3"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21" fillId="10" borderId="0" applyNumberFormat="0" applyBorder="0" applyAlignment="0" applyProtection="0">
      <alignment vertical="center"/>
    </xf>
    <xf numFmtId="0" fontId="10" fillId="2" borderId="0" applyNumberFormat="0" applyBorder="0" applyAlignment="0" applyProtection="0">
      <alignment vertical="center"/>
    </xf>
    <xf numFmtId="0" fontId="21" fillId="10" borderId="0" applyNumberFormat="0" applyBorder="0" applyAlignment="0" applyProtection="0">
      <alignment vertical="center"/>
    </xf>
    <xf numFmtId="0" fontId="21" fillId="16" borderId="0" applyNumberFormat="0" applyBorder="0" applyAlignment="0" applyProtection="0">
      <alignment vertical="center"/>
    </xf>
    <xf numFmtId="0" fontId="10" fillId="7" borderId="0" applyNumberFormat="0" applyBorder="0" applyAlignment="0" applyProtection="0">
      <alignment vertical="center"/>
    </xf>
    <xf numFmtId="0" fontId="21" fillId="7"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center" vertical="center"/>
    </xf>
    <xf numFmtId="4" fontId="4" fillId="0" borderId="7" xfId="0" applyNumberFormat="1" applyFont="1" applyFill="1" applyBorder="1" applyAlignment="1">
      <alignment horizontal="center" vertical="center"/>
    </xf>
    <xf numFmtId="0" fontId="5" fillId="0" borderId="7" xfId="0" applyFont="1" applyFill="1" applyBorder="1" applyAlignment="1">
      <alignment horizontal="center" vertical="center" wrapText="1"/>
    </xf>
    <xf numFmtId="0" fontId="4" fillId="0" borderId="8" xfId="0" applyFont="1" applyFill="1" applyBorder="1" applyAlignment="1">
      <alignment horizontal="center" vertical="center"/>
    </xf>
    <xf numFmtId="4" fontId="4" fillId="0" borderId="9" xfId="0" applyNumberFormat="1" applyFont="1" applyFill="1" applyBorder="1" applyAlignment="1">
      <alignment horizontal="center" vertical="center"/>
    </xf>
    <xf numFmtId="0" fontId="6" fillId="0" borderId="1" xfId="0" applyFont="1" applyBorder="1" applyAlignment="1">
      <alignment horizontal="center" vertical="center"/>
    </xf>
    <xf numFmtId="0" fontId="7" fillId="0" borderId="8" xfId="0" applyFont="1" applyFill="1" applyBorder="1" applyAlignment="1">
      <alignment horizontal="center" vertical="center"/>
    </xf>
    <xf numFmtId="0" fontId="8"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7" fontId="4" fillId="0" borderId="7"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0" fillId="0" borderId="10" xfId="0" applyNumberFormat="1" applyBorder="1">
      <alignment vertical="center"/>
    </xf>
    <xf numFmtId="176" fontId="0" fillId="0" borderId="5" xfId="0" applyNumberFormat="1" applyBorder="1">
      <alignment vertical="center"/>
    </xf>
    <xf numFmtId="176" fontId="0" fillId="0" borderId="11" xfId="0" applyNumberFormat="1" applyBorder="1">
      <alignment vertical="center"/>
    </xf>
    <xf numFmtId="177" fontId="4" fillId="0" borderId="1" xfId="0" applyNumberFormat="1" applyFont="1" applyFill="1" applyBorder="1" applyAlignment="1">
      <alignment horizontal="center" vertical="center"/>
    </xf>
    <xf numFmtId="176" fontId="0" fillId="0" borderId="1" xfId="0" applyNumberFormat="1" applyBorder="1">
      <alignment vertical="center"/>
    </xf>
    <xf numFmtId="4" fontId="7" fillId="0" borderId="9" xfId="0" applyNumberFormat="1" applyFont="1" applyFill="1" applyBorder="1" applyAlignment="1">
      <alignment horizontal="center" vertical="center"/>
    </xf>
    <xf numFmtId="176" fontId="9" fillId="0" borderId="1" xfId="0" applyNumberFormat="1" applyFont="1" applyBorder="1">
      <alignment vertical="center"/>
    </xf>
    <xf numFmtId="0" fontId="4" fillId="0" borderId="6" xfId="0" applyFont="1" applyFill="1" applyBorder="1" applyAlignment="1" quotePrefix="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警告文本" xfId="11"/>
    <cellStyle name="标题 4" xfId="12"/>
    <cellStyle name="60% - 强调文字颜色 2" xfId="13"/>
    <cellStyle name="解释性文本" xfId="14"/>
    <cellStyle name="标题 1" xfId="15"/>
    <cellStyle name="标题 2" xfId="16"/>
    <cellStyle name="标题 3" xfId="17"/>
    <cellStyle name="60% - 强调文字颜色 1" xfId="18"/>
    <cellStyle name="输入" xfId="19"/>
    <cellStyle name="20% - 强调文字颜色 3" xfId="20"/>
    <cellStyle name="输出" xfId="21"/>
    <cellStyle name="60% - 强调文字颜色 4" xfId="22"/>
    <cellStyle name="计算" xfId="23"/>
    <cellStyle name="检查单元格" xfId="24"/>
    <cellStyle name="链接单元格" xfId="25"/>
    <cellStyle name="强调文字颜色 2" xfId="26"/>
    <cellStyle name="20% - 强调文字颜色 6" xfId="27"/>
    <cellStyle name="汇总" xfId="28"/>
    <cellStyle name="好" xfId="29"/>
    <cellStyle name="差" xfId="30"/>
    <cellStyle name="40% - 强调文字颜色 3" xfId="31"/>
    <cellStyle name="适中" xfId="32"/>
    <cellStyle name="强调文字颜色 1" xfId="33"/>
    <cellStyle name="20% - 强调文字颜色 5"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sheetData sheetId="3"/>
      <sheetData sheetId="4"/>
      <sheetData sheetId="5"/>
      <sheetData sheetId="6"/>
      <sheetData sheetId="7"/>
      <sheetData sheetId="8"/>
      <sheetData sheetId="9">
        <row r="6">
          <cell r="B6" t="str">
            <v>黑G10213</v>
          </cell>
          <cell r="C6">
            <v>344</v>
          </cell>
          <cell r="D6">
            <v>344</v>
          </cell>
          <cell r="E6">
            <v>20489</v>
          </cell>
          <cell r="F6">
            <v>20496.9</v>
          </cell>
          <cell r="G6">
            <v>31953.1892120193</v>
          </cell>
          <cell r="H6">
            <v>29088.3385238643</v>
          </cell>
          <cell r="I6">
            <v>29077.13</v>
          </cell>
          <cell r="J6">
            <v>25253.78</v>
          </cell>
          <cell r="K6">
            <v>21419.21</v>
          </cell>
          <cell r="L6">
            <v>29077.13</v>
          </cell>
          <cell r="M6">
            <v>25244.04</v>
          </cell>
          <cell r="N6">
            <v>-3833.09</v>
          </cell>
        </row>
        <row r="7">
          <cell r="B7" t="str">
            <v>黑G11101</v>
          </cell>
          <cell r="C7">
            <v>344</v>
          </cell>
          <cell r="D7">
            <v>344</v>
          </cell>
          <cell r="E7">
            <v>20489</v>
          </cell>
          <cell r="F7">
            <v>20496.9</v>
          </cell>
          <cell r="G7">
            <v>31953.1892120193</v>
          </cell>
          <cell r="H7">
            <v>29088.3385238643</v>
          </cell>
          <cell r="I7">
            <v>29077.13</v>
          </cell>
          <cell r="J7">
            <v>25253.78</v>
          </cell>
          <cell r="K7">
            <v>21419.21</v>
          </cell>
          <cell r="L7">
            <v>29077.13</v>
          </cell>
          <cell r="M7">
            <v>25244.04</v>
          </cell>
          <cell r="N7">
            <v>-3833.09</v>
          </cell>
        </row>
        <row r="8">
          <cell r="B8" t="str">
            <v>黑G11110</v>
          </cell>
          <cell r="C8">
            <v>344</v>
          </cell>
          <cell r="D8">
            <v>344</v>
          </cell>
          <cell r="E8">
            <v>20489</v>
          </cell>
          <cell r="F8">
            <v>20496.9</v>
          </cell>
          <cell r="G8">
            <v>31953.1892120193</v>
          </cell>
          <cell r="H8">
            <v>29088.3385238643</v>
          </cell>
          <cell r="I8">
            <v>29077.13</v>
          </cell>
          <cell r="J8">
            <v>25253.78</v>
          </cell>
          <cell r="K8">
            <v>21419.21</v>
          </cell>
          <cell r="L8">
            <v>29077.13</v>
          </cell>
          <cell r="M8">
            <v>25244.04</v>
          </cell>
          <cell r="N8">
            <v>-3833.09</v>
          </cell>
        </row>
        <row r="9">
          <cell r="B9" t="str">
            <v>黑G11463</v>
          </cell>
          <cell r="C9">
            <v>344</v>
          </cell>
          <cell r="D9">
            <v>298</v>
          </cell>
          <cell r="E9">
            <v>10976</v>
          </cell>
          <cell r="F9">
            <v>9512.16</v>
          </cell>
          <cell r="G9">
            <v>14828.7715847275</v>
          </cell>
          <cell r="H9">
            <v>13499.2574571355</v>
          </cell>
          <cell r="I9">
            <v>15576.68</v>
          </cell>
          <cell r="J9">
            <v>11719.72</v>
          </cell>
          <cell r="K9">
            <v>9940.19</v>
          </cell>
          <cell r="L9">
            <v>14828.7715847275</v>
          </cell>
          <cell r="M9">
            <v>13523.29</v>
          </cell>
          <cell r="N9">
            <v>-2053.39</v>
          </cell>
        </row>
        <row r="10">
          <cell r="B10" t="str">
            <v>黑G12797</v>
          </cell>
          <cell r="C10">
            <v>349</v>
          </cell>
          <cell r="D10">
            <v>150</v>
          </cell>
          <cell r="E10">
            <v>9744</v>
          </cell>
          <cell r="F10">
            <v>4189.5</v>
          </cell>
          <cell r="G10">
            <v>6531.1284244815</v>
          </cell>
          <cell r="H10">
            <v>5945.5622189565</v>
          </cell>
          <cell r="I10">
            <v>13828.28</v>
          </cell>
          <cell r="J10">
            <v>5161.79</v>
          </cell>
          <cell r="K10">
            <v>4378.02</v>
          </cell>
          <cell r="L10">
            <v>6531.1284244815</v>
          </cell>
          <cell r="M10">
            <v>12005.37</v>
          </cell>
          <cell r="N10">
            <v>-1822.91</v>
          </cell>
        </row>
        <row r="11">
          <cell r="B11" t="str">
            <v>黑G05621</v>
          </cell>
          <cell r="C11">
            <v>281</v>
          </cell>
          <cell r="D11">
            <v>75</v>
          </cell>
          <cell r="E11">
            <v>19815</v>
          </cell>
          <cell r="F11">
            <v>5290.31</v>
          </cell>
          <cell r="G11">
            <v>8247.21184277807</v>
          </cell>
          <cell r="H11">
            <v>7507.78547859357</v>
          </cell>
          <cell r="I11">
            <v>28120.61</v>
          </cell>
          <cell r="J11">
            <v>6518.07</v>
          </cell>
          <cell r="K11">
            <v>5528.36</v>
          </cell>
          <cell r="L11">
            <v>8247.21574009781</v>
          </cell>
          <cell r="M11">
            <v>24413.62</v>
          </cell>
          <cell r="N11">
            <v>-3706.99</v>
          </cell>
        </row>
        <row r="12">
          <cell r="B12" t="str">
            <v>黑G05656</v>
          </cell>
          <cell r="C12">
            <v>339</v>
          </cell>
          <cell r="D12">
            <v>344</v>
          </cell>
          <cell r="E12">
            <v>23905</v>
          </cell>
          <cell r="F12">
            <v>24264.9</v>
          </cell>
          <cell r="G12">
            <v>37827.2295279153</v>
          </cell>
          <cell r="H12">
            <v>34435.7256681603</v>
          </cell>
          <cell r="I12">
            <v>33924.97</v>
          </cell>
          <cell r="J12">
            <v>29896.24</v>
          </cell>
          <cell r="K12">
            <v>25356.76</v>
          </cell>
          <cell r="L12">
            <v>33924.97</v>
          </cell>
          <cell r="M12">
            <v>29452.82</v>
          </cell>
          <cell r="N12">
            <v>-4472.15</v>
          </cell>
        </row>
        <row r="13">
          <cell r="B13" t="str">
            <v>黑G11465</v>
          </cell>
          <cell r="C13">
            <v>258</v>
          </cell>
          <cell r="D13">
            <v>0</v>
          </cell>
          <cell r="E13">
            <v>8232</v>
          </cell>
          <cell r="F13" t="str">
            <v>/</v>
          </cell>
          <cell r="G13" t="str">
            <v>/</v>
          </cell>
          <cell r="H13" t="str">
            <v>/</v>
          </cell>
          <cell r="I13">
            <v>11682.5</v>
          </cell>
          <cell r="J13" t="str">
            <v>/</v>
          </cell>
          <cell r="K13" t="str">
            <v>/</v>
          </cell>
          <cell r="L13" t="str">
            <v>/</v>
          </cell>
          <cell r="M13">
            <v>10142.46</v>
          </cell>
          <cell r="N13">
            <v>-1540.04</v>
          </cell>
        </row>
        <row r="14">
          <cell r="B14" t="str">
            <v>黑G11479</v>
          </cell>
          <cell r="C14">
            <v>260</v>
          </cell>
          <cell r="D14">
            <v>0</v>
          </cell>
          <cell r="E14">
            <v>8296</v>
          </cell>
          <cell r="F14" t="str">
            <v>/</v>
          </cell>
          <cell r="G14" t="str">
            <v>/</v>
          </cell>
          <cell r="H14" t="str">
            <v>/</v>
          </cell>
          <cell r="I14">
            <v>11773.33</v>
          </cell>
          <cell r="J14" t="str">
            <v>/</v>
          </cell>
          <cell r="K14" t="str">
            <v>/</v>
          </cell>
          <cell r="L14" t="str">
            <v>/</v>
          </cell>
          <cell r="M14">
            <v>10221.32</v>
          </cell>
          <cell r="N14">
            <v>-1552.01</v>
          </cell>
        </row>
      </sheetData>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21"/>
  <sheetViews>
    <sheetView tabSelected="1" view="pageBreakPreview" zoomScaleNormal="100" zoomScaleSheetLayoutView="100" workbookViewId="0">
      <selection activeCell="L3" sqref="L3:L4"/>
    </sheetView>
  </sheetViews>
  <sheetFormatPr defaultColWidth="9" defaultRowHeight="19" customHeight="1"/>
  <cols>
    <col min="1" max="1" width="4.875" customWidth="1"/>
    <col min="2" max="2" width="9.75" customWidth="1"/>
    <col min="3" max="3" width="12.875" customWidth="1"/>
    <col min="4" max="4" width="7.875" customWidth="1"/>
    <col min="5" max="6" width="0.125" hidden="1" customWidth="1"/>
    <col min="7" max="7" width="8.375" customWidth="1"/>
    <col min="8" max="8" width="12.75" customWidth="1"/>
    <col min="9" max="9" width="12.5" customWidth="1"/>
    <col min="10" max="10" width="11.375" customWidth="1"/>
    <col min="11" max="11" width="15.5" customWidth="1"/>
    <col min="12" max="12" width="15.75" customWidth="1"/>
    <col min="13" max="13" width="15.125" customWidth="1"/>
    <col min="14" max="15" width="12.625"/>
  </cols>
  <sheetData>
    <row r="1" ht="30"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5" customHeight="1" spans="1:13">
      <c r="A3" s="3"/>
      <c r="B3" s="4" t="s">
        <v>2</v>
      </c>
      <c r="C3" s="5" t="s">
        <v>3</v>
      </c>
      <c r="D3" s="5" t="s">
        <v>4</v>
      </c>
      <c r="E3" s="6" t="s">
        <v>5</v>
      </c>
      <c r="F3" s="7"/>
      <c r="G3" s="8" t="s">
        <v>5</v>
      </c>
      <c r="H3" s="5" t="s">
        <v>6</v>
      </c>
      <c r="I3" s="5" t="s">
        <v>7</v>
      </c>
      <c r="J3" s="9"/>
      <c r="K3" s="20" t="s">
        <v>8</v>
      </c>
      <c r="L3" s="20" t="s">
        <v>9</v>
      </c>
      <c r="M3" s="21" t="s">
        <v>10</v>
      </c>
    </row>
    <row r="4" ht="14" customHeight="1" spans="1:13">
      <c r="A4" s="3"/>
      <c r="B4" s="4"/>
      <c r="C4" s="5"/>
      <c r="D4" s="5"/>
      <c r="E4" s="9" t="s">
        <v>11</v>
      </c>
      <c r="F4" s="6" t="s">
        <v>12</v>
      </c>
      <c r="G4" s="8"/>
      <c r="H4" s="5"/>
      <c r="I4" s="5" t="s">
        <v>13</v>
      </c>
      <c r="J4" s="5" t="s">
        <v>14</v>
      </c>
      <c r="K4" s="20"/>
      <c r="L4" s="20"/>
      <c r="M4" s="21"/>
    </row>
    <row r="5" ht="20" customHeight="1" spans="1:13">
      <c r="A5" s="10">
        <v>1</v>
      </c>
      <c r="B5" s="11" t="s">
        <v>15</v>
      </c>
      <c r="C5" s="11" t="s">
        <v>16</v>
      </c>
      <c r="D5" s="11">
        <v>10.3</v>
      </c>
      <c r="E5" s="11"/>
      <c r="F5" s="11"/>
      <c r="G5" s="11">
        <v>344</v>
      </c>
      <c r="H5" s="12">
        <v>77056</v>
      </c>
      <c r="I5" s="10"/>
      <c r="J5" s="22">
        <v>20496.9</v>
      </c>
      <c r="K5" s="23">
        <f>VLOOKUP(B5,[1]出租车管理站!$B$6:$N$14,13,FALSE)</f>
        <v>-3833.09</v>
      </c>
      <c r="L5" s="24">
        <f>ROUND(J5*1.23207780944644,2)</f>
        <v>25253.78</v>
      </c>
      <c r="M5" s="25">
        <f>K5+L5</f>
        <v>21420.69</v>
      </c>
    </row>
    <row r="6" ht="20" customHeight="1" spans="1:13">
      <c r="A6" s="10">
        <v>2</v>
      </c>
      <c r="B6" s="11" t="s">
        <v>17</v>
      </c>
      <c r="C6" s="11" t="s">
        <v>18</v>
      </c>
      <c r="D6" s="11">
        <v>8.9</v>
      </c>
      <c r="E6" s="11"/>
      <c r="F6" s="11"/>
      <c r="G6" s="11">
        <v>344</v>
      </c>
      <c r="H6" s="12">
        <v>77056</v>
      </c>
      <c r="I6" s="10"/>
      <c r="J6" s="22">
        <v>20496.9</v>
      </c>
      <c r="K6" s="23">
        <f>VLOOKUP(B6,[1]出租车管理站!$B$6:$N$14,13,FALSE)</f>
        <v>-3833.09</v>
      </c>
      <c r="L6" s="24">
        <f t="shared" ref="L6:L11" si="0">ROUND(J6*1.23207780944644,2)</f>
        <v>25253.78</v>
      </c>
      <c r="M6" s="25">
        <f t="shared" ref="M6:M13" si="1">K6+L6</f>
        <v>21420.69</v>
      </c>
    </row>
    <row r="7" ht="20" customHeight="1" spans="1:13">
      <c r="A7" s="10">
        <v>3</v>
      </c>
      <c r="B7" s="11" t="s">
        <v>19</v>
      </c>
      <c r="C7" s="11" t="s">
        <v>20</v>
      </c>
      <c r="D7" s="11">
        <v>8.9</v>
      </c>
      <c r="E7" s="11"/>
      <c r="F7" s="11"/>
      <c r="G7" s="11">
        <v>344</v>
      </c>
      <c r="H7" s="12">
        <v>77056</v>
      </c>
      <c r="I7" s="10"/>
      <c r="J7" s="22">
        <v>20496.9</v>
      </c>
      <c r="K7" s="23">
        <f>VLOOKUP(B7,[1]出租车管理站!$B$6:$N$14,13,FALSE)</f>
        <v>-3833.09</v>
      </c>
      <c r="L7" s="24">
        <f>ROUND(J7*1.23207780944644,2)</f>
        <v>25253.78</v>
      </c>
      <c r="M7" s="25">
        <f>K7+L7</f>
        <v>21420.69</v>
      </c>
    </row>
    <row r="8" ht="20" customHeight="1" spans="1:13">
      <c r="A8" s="10">
        <v>4</v>
      </c>
      <c r="B8" s="11" t="s">
        <v>21</v>
      </c>
      <c r="C8" s="11" t="s">
        <v>22</v>
      </c>
      <c r="D8" s="11">
        <v>9.3</v>
      </c>
      <c r="E8" s="11"/>
      <c r="F8" s="11"/>
      <c r="G8" s="11">
        <v>298</v>
      </c>
      <c r="H8" s="12">
        <v>35760</v>
      </c>
      <c r="I8" s="10"/>
      <c r="J8" s="22">
        <v>9512.16</v>
      </c>
      <c r="K8" s="23">
        <f>VLOOKUP(B8,[1]出租车管理站!$B$6:$N$14,13,FALSE)</f>
        <v>-2053.39</v>
      </c>
      <c r="L8" s="24">
        <f>ROUND(J8*1.23207780944644,2)</f>
        <v>11719.72</v>
      </c>
      <c r="M8" s="25">
        <f>K8+L8</f>
        <v>9666.33</v>
      </c>
    </row>
    <row r="9" ht="20" customHeight="1" spans="1:13">
      <c r="A9" s="10">
        <v>5</v>
      </c>
      <c r="B9" s="11" t="s">
        <v>23</v>
      </c>
      <c r="C9" s="11" t="s">
        <v>24</v>
      </c>
      <c r="D9" s="11">
        <v>6</v>
      </c>
      <c r="E9" s="11"/>
      <c r="F9" s="11"/>
      <c r="G9" s="11">
        <v>150</v>
      </c>
      <c r="H9" s="12">
        <v>15750</v>
      </c>
      <c r="I9" s="10"/>
      <c r="J9" s="22">
        <v>4189.5</v>
      </c>
      <c r="K9" s="23">
        <f>VLOOKUP(B9,[1]出租车管理站!$B$6:$N$14,13,FALSE)</f>
        <v>-1822.91</v>
      </c>
      <c r="L9" s="25">
        <f>ROUND(J9*1.23207780944644,2)</f>
        <v>5161.79</v>
      </c>
      <c r="M9" s="26">
        <f>K9+L9</f>
        <v>3338.88</v>
      </c>
    </row>
    <row r="10" ht="20" customHeight="1" spans="1:13">
      <c r="A10" s="10">
        <v>6</v>
      </c>
      <c r="B10" s="11" t="s">
        <v>25</v>
      </c>
      <c r="C10" s="31" t="s">
        <v>26</v>
      </c>
      <c r="D10" s="11">
        <v>6.2</v>
      </c>
      <c r="E10" s="11"/>
      <c r="F10" s="11"/>
      <c r="G10" s="11">
        <v>75</v>
      </c>
      <c r="H10" s="12">
        <v>16875</v>
      </c>
      <c r="I10" s="10"/>
      <c r="J10" s="22">
        <v>5290.31</v>
      </c>
      <c r="K10" s="23">
        <f>VLOOKUP(B10,[1]出租车管理站!$B$6:$N$14,13,FALSE)</f>
        <v>-3706.99</v>
      </c>
      <c r="L10" s="25">
        <f>ROUND(J10*1.23207780944644,2)</f>
        <v>6518.07</v>
      </c>
      <c r="M10" s="25">
        <f>K10+L10</f>
        <v>2811.08</v>
      </c>
    </row>
    <row r="11" ht="20" customHeight="1" spans="1:13">
      <c r="A11" s="10">
        <v>7</v>
      </c>
      <c r="B11" s="11" t="s">
        <v>27</v>
      </c>
      <c r="C11" s="31" t="s">
        <v>28</v>
      </c>
      <c r="D11" s="11">
        <v>6.2</v>
      </c>
      <c r="E11" s="11"/>
      <c r="F11" s="11"/>
      <c r="G11" s="11">
        <v>344</v>
      </c>
      <c r="H11" s="12">
        <v>77400</v>
      </c>
      <c r="I11" s="10"/>
      <c r="J11" s="22">
        <v>24264.9</v>
      </c>
      <c r="K11" s="23">
        <f>VLOOKUP(B11,[1]出租车管理站!$B$6:$N$14,13,FALSE)</f>
        <v>-4472.15</v>
      </c>
      <c r="L11" s="25">
        <f>ROUND(J11*1.23207780944644,2)</f>
        <v>29896.24</v>
      </c>
      <c r="M11" s="25">
        <f>K11+L11</f>
        <v>25424.09</v>
      </c>
    </row>
    <row r="12" ht="20" customHeight="1" spans="1:13">
      <c r="A12" s="10">
        <v>8</v>
      </c>
      <c r="B12" s="13" t="s">
        <v>29</v>
      </c>
      <c r="C12" s="11" t="s">
        <v>30</v>
      </c>
      <c r="D12" s="11">
        <v>10.1</v>
      </c>
      <c r="E12" s="14"/>
      <c r="F12" s="14"/>
      <c r="G12" s="14">
        <v>0</v>
      </c>
      <c r="H12" s="15">
        <v>0</v>
      </c>
      <c r="I12" s="5"/>
      <c r="J12" s="27">
        <v>0</v>
      </c>
      <c r="K12" s="23">
        <f>VLOOKUP(B12,[1]出租车管理站!$B$6:$N$14,13,FALSE)</f>
        <v>-1540.04</v>
      </c>
      <c r="L12" s="28">
        <v>0</v>
      </c>
      <c r="M12" s="25">
        <f>K12+L12</f>
        <v>-1540.04</v>
      </c>
    </row>
    <row r="13" ht="20" customHeight="1" spans="1:13">
      <c r="A13" s="10">
        <v>9</v>
      </c>
      <c r="B13" s="13" t="s">
        <v>31</v>
      </c>
      <c r="C13" s="11" t="s">
        <v>32</v>
      </c>
      <c r="D13" s="11">
        <v>10.1</v>
      </c>
      <c r="E13" s="14"/>
      <c r="F13" s="14"/>
      <c r="G13" s="14">
        <v>0</v>
      </c>
      <c r="H13" s="15">
        <v>0</v>
      </c>
      <c r="I13" s="5"/>
      <c r="J13" s="27">
        <v>0</v>
      </c>
      <c r="K13" s="23">
        <f>VLOOKUP(B13,[1]出租车管理站!$B$6:$N$14,13,FALSE)</f>
        <v>-1552.01</v>
      </c>
      <c r="L13" s="28">
        <v>0</v>
      </c>
      <c r="M13" s="25">
        <f>K13+L13</f>
        <v>-1552.01</v>
      </c>
    </row>
    <row r="14" ht="20" customHeight="1" spans="1:13">
      <c r="A14" s="16" t="s">
        <v>33</v>
      </c>
      <c r="B14" s="14"/>
      <c r="C14" s="14"/>
      <c r="D14" s="14"/>
      <c r="E14" s="14"/>
      <c r="F14" s="14"/>
      <c r="G14" s="17">
        <f>SUM(G5:G13)</f>
        <v>1899</v>
      </c>
      <c r="H14" s="17">
        <f>SUM(H5:H13)</f>
        <v>376953</v>
      </c>
      <c r="I14" s="29"/>
      <c r="J14" s="30">
        <f t="shared" ref="J14:M14" si="2">SUM(J5:J13)</f>
        <v>104747.57</v>
      </c>
      <c r="K14" s="30">
        <f>SUM(K5:K13)</f>
        <v>-26646.76</v>
      </c>
      <c r="L14" s="30">
        <f>SUM(L5:L13)</f>
        <v>129057.16</v>
      </c>
      <c r="M14" s="30">
        <f>SUM(M5:M13)</f>
        <v>102410.4</v>
      </c>
    </row>
    <row r="15" ht="64" customHeight="1" spans="1:13">
      <c r="A15" s="18" t="s">
        <v>34</v>
      </c>
      <c r="B15" s="18"/>
      <c r="C15" s="18"/>
      <c r="D15" s="18"/>
      <c r="E15" s="18"/>
      <c r="F15" s="18"/>
      <c r="G15" s="18"/>
      <c r="H15" s="18"/>
      <c r="I15" s="18"/>
      <c r="J15" s="18"/>
      <c r="K15" s="18"/>
      <c r="L15" s="18"/>
      <c r="M15" s="18"/>
    </row>
    <row r="21" customHeight="1" spans="3:3">
      <c r="C21" s="19"/>
    </row>
  </sheetData>
  <mergeCells count="13">
    <mergeCell ref="A1:M1"/>
    <mergeCell ref="A2:M2"/>
    <mergeCell ref="I3:J3"/>
    <mergeCell ref="A15:M15"/>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同达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762B5A06298945328BC625AA5FCA4492_11</vt:lpwstr>
  </property>
  <property fmtid="{D5CDD505-2E9C-101B-9397-08002B2CF9AE}" pid="3" name="KSOProductBuildVer">
    <vt:lpwstr>2052-9.1.0.4688</vt:lpwstr>
  </property>
</Properties>
</file>