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10" windowHeight="11340"/>
  </bookViews>
  <sheets>
    <sheet name="申捷1" sheetId="1" r:id="rId1"/>
  </sheets>
  <externalReferences>
    <externalReference r:id="rId2"/>
  </externalReferences>
  <definedNames>
    <definedName name="_xlnm.Print_Area" localSheetId="0">申捷1!$A$1:M17</definedName>
  </definedNames>
  <calcPr calcId="144525"/>
  <extLst/>
</workbook>
</file>

<file path=xl/sharedStrings.xml><?xml version="1.0" encoding="utf-8"?>
<sst xmlns="http://schemas.openxmlformats.org/spreadsheetml/2006/main" count="40">
  <si>
    <t xml:space="preserve">  农村客运2022年费改税补贴资金发放明细（公示）</t>
  </si>
  <si>
    <t>企业名称（盖章): 鸡西市鸡冠区申捷客运有限公司                                               时间：       年   月   日</t>
  </si>
  <si>
    <t xml:space="preserve">  </t>
  </si>
  <si>
    <t>车牌号</t>
  </si>
  <si>
    <t>营运证号</t>
  </si>
  <si>
    <t>车龄</t>
  </si>
  <si>
    <t xml:space="preserve">                营运天数</t>
  </si>
  <si>
    <t>营运天数</t>
  </si>
  <si>
    <t>里程（公里）</t>
  </si>
  <si>
    <t xml:space="preserve">   耗油量（升）</t>
  </si>
  <si>
    <t>2021年扣减金额（元）</t>
  </si>
  <si>
    <t>2022年应补贴金额（元）</t>
  </si>
  <si>
    <t>2022年实际补贴金额（元）</t>
  </si>
  <si>
    <t xml:space="preserve">    1—2月</t>
  </si>
  <si>
    <t xml:space="preserve">   3-4月</t>
  </si>
  <si>
    <t>汽油</t>
  </si>
  <si>
    <t>柴油</t>
  </si>
  <si>
    <t>黑GB1123</t>
  </si>
  <si>
    <t>230301900059</t>
  </si>
  <si>
    <t>黑GB3651</t>
  </si>
  <si>
    <t>230302000346</t>
  </si>
  <si>
    <t>黑G83339</t>
  </si>
  <si>
    <t>230321930051</t>
  </si>
  <si>
    <t>黑G84118</t>
  </si>
  <si>
    <t>230321930017</t>
  </si>
  <si>
    <t>黑G88387</t>
  </si>
  <si>
    <t>230321930062</t>
  </si>
  <si>
    <t>黑G83942</t>
  </si>
  <si>
    <t>230321930013</t>
  </si>
  <si>
    <t>黑GC9550</t>
  </si>
  <si>
    <t>黑GB9849</t>
  </si>
  <si>
    <t>230302100054</t>
  </si>
  <si>
    <t>黑GB6643
(黑G07897)</t>
  </si>
  <si>
    <t>230302100067
(230301900071)</t>
  </si>
  <si>
    <t>黑G88078</t>
  </si>
  <si>
    <t>230301900075</t>
  </si>
  <si>
    <t>黑GB9919
(黑G66519)</t>
  </si>
  <si>
    <t>230305900172
(230305900172)</t>
  </si>
  <si>
    <t>合计</t>
  </si>
  <si>
    <r>
      <rPr>
        <b/>
        <sz val="10"/>
        <rFont val="宋体"/>
        <charset val="0"/>
      </rPr>
      <t xml:space="preserve">  （注）扣减金额说明：</t>
    </r>
    <r>
      <rPr>
        <sz val="10"/>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0"/>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</si>
</sst>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 numFmtId="177" formatCode="0.00_);[Red]\(0.00\)"/>
  </numFmts>
  <fonts count="27">
    <font>
      <sz val="11"/>
      <color indexed="8"/>
      <name val="宋体"/>
      <charset val="134"/>
    </font>
    <font>
      <b/>
      <sz val="18"/>
      <color indexed="8"/>
      <name val="宋体"/>
      <charset val="134"/>
    </font>
    <font>
      <b/>
      <sz val="12"/>
      <color indexed="8"/>
      <name val="宋体"/>
      <charset val="134"/>
    </font>
    <font>
      <sz val="14"/>
      <color indexed="8"/>
      <name val="宋体"/>
      <charset val="134"/>
    </font>
    <font>
      <sz val="12"/>
      <color indexed="8"/>
      <name val="宋体"/>
      <charset val="134"/>
    </font>
    <font>
      <sz val="10"/>
      <name val="宋体"/>
      <charset val="0"/>
    </font>
    <font>
      <b/>
      <sz val="11"/>
      <color indexed="8"/>
      <name val="宋体"/>
      <charset val="134"/>
    </font>
    <font>
      <b/>
      <sz val="10"/>
      <name val="宋体"/>
      <charset val="0"/>
    </font>
    <font>
      <sz val="10"/>
      <color indexed="8"/>
      <name val="宋体"/>
      <charset val="134"/>
    </font>
    <font>
      <sz val="11"/>
      <color indexed="8"/>
      <name val="宋体"/>
      <charset val="0"/>
    </font>
    <font>
      <sz val="11"/>
      <color indexed="60"/>
      <name val="宋体"/>
      <charset val="0"/>
    </font>
    <font>
      <b/>
      <sz val="11"/>
      <color indexed="8"/>
      <name val="宋体"/>
      <charset val="0"/>
    </font>
    <font>
      <b/>
      <sz val="11"/>
      <color indexed="9"/>
      <name val="宋体"/>
      <charset val="0"/>
    </font>
    <font>
      <sz val="11"/>
      <color indexed="62"/>
      <name val="宋体"/>
      <charset val="0"/>
    </font>
    <font>
      <b/>
      <sz val="13"/>
      <color indexed="62"/>
      <name val="宋体"/>
      <charset val="134"/>
    </font>
    <font>
      <b/>
      <sz val="11"/>
      <color indexed="62"/>
      <name val="宋体"/>
      <charset val="134"/>
    </font>
    <font>
      <u/>
      <sz val="11"/>
      <color indexed="12"/>
      <name val="宋体"/>
      <charset val="0"/>
    </font>
    <font>
      <sz val="11"/>
      <color indexed="9"/>
      <name val="宋体"/>
      <charset val="0"/>
    </font>
    <font>
      <sz val="11"/>
      <color indexed="52"/>
      <name val="宋体"/>
      <charset val="0"/>
    </font>
    <font>
      <b/>
      <sz val="11"/>
      <color indexed="52"/>
      <name val="宋体"/>
      <charset val="0"/>
    </font>
    <font>
      <b/>
      <sz val="15"/>
      <color indexed="62"/>
      <name val="宋体"/>
      <charset val="134"/>
    </font>
    <font>
      <b/>
      <sz val="18"/>
      <color indexed="62"/>
      <name val="宋体"/>
      <charset val="134"/>
    </font>
    <font>
      <b/>
      <sz val="11"/>
      <color indexed="63"/>
      <name val="宋体"/>
      <charset val="0"/>
    </font>
    <font>
      <i/>
      <sz val="11"/>
      <color indexed="23"/>
      <name val="宋体"/>
      <charset val="0"/>
    </font>
    <font>
      <u/>
      <sz val="11"/>
      <color indexed="20"/>
      <name val="宋体"/>
      <charset val="0"/>
    </font>
    <font>
      <sz val="11"/>
      <color indexed="17"/>
      <name val="宋体"/>
      <charset val="0"/>
    </font>
    <font>
      <sz val="11"/>
      <color indexed="10"/>
      <name val="宋体"/>
      <charset val="0"/>
    </font>
  </fonts>
  <fills count="17">
    <fill>
      <patternFill patternType="none"/>
    </fill>
    <fill>
      <patternFill patternType="gray125"/>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47"/>
        <bgColor indexed="64"/>
      </patternFill>
    </fill>
    <fill>
      <patternFill patternType="solid">
        <fgColor indexed="29"/>
        <bgColor indexed="64"/>
      </patternFill>
    </fill>
    <fill>
      <patternFill patternType="solid">
        <fgColor indexed="10"/>
        <bgColor indexed="64"/>
      </patternFill>
    </fill>
    <fill>
      <patternFill patternType="solid">
        <fgColor indexed="49"/>
        <bgColor indexed="64"/>
      </patternFill>
    </fill>
    <fill>
      <patternFill patternType="solid">
        <fgColor indexed="42"/>
        <bgColor indexed="64"/>
      </patternFill>
    </fill>
    <fill>
      <patternFill patternType="solid">
        <fgColor indexed="51"/>
        <bgColor indexed="64"/>
      </patternFill>
    </fill>
    <fill>
      <patternFill patternType="solid">
        <fgColor indexed="31"/>
        <bgColor indexed="64"/>
      </patternFill>
    </fill>
    <fill>
      <patternFill patternType="solid">
        <fgColor indexed="9"/>
        <bgColor indexed="64"/>
      </patternFill>
    </fill>
    <fill>
      <patternFill patternType="solid">
        <fgColor indexed="26"/>
        <bgColor indexed="64"/>
      </patternFill>
    </fill>
    <fill>
      <patternFill patternType="solid">
        <fgColor indexed="53"/>
        <bgColor indexed="64"/>
      </patternFill>
    </fill>
    <fill>
      <patternFill patternType="solid">
        <fgColor indexed="57"/>
        <bgColor indexed="64"/>
      </patternFill>
    </fill>
    <fill>
      <patternFill patternType="solid">
        <fgColor indexed="27"/>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5"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13" borderId="16" applyNumberFormat="0" applyFont="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6"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12" applyNumberFormat="0" applyFill="0" applyAlignment="0" applyProtection="0">
      <alignment vertical="center"/>
    </xf>
    <xf numFmtId="0" fontId="14" fillId="0" borderId="12" applyNumberFormat="0" applyFill="0" applyAlignment="0" applyProtection="0">
      <alignment vertical="center"/>
    </xf>
    <xf numFmtId="0" fontId="15" fillId="0" borderId="15" applyNumberFormat="0" applyFill="0" applyAlignment="0" applyProtection="0">
      <alignment vertical="center"/>
    </xf>
    <xf numFmtId="0" fontId="17" fillId="2" borderId="0" applyNumberFormat="0" applyBorder="0" applyAlignment="0" applyProtection="0">
      <alignment vertical="center"/>
    </xf>
    <xf numFmtId="0" fontId="13" fillId="5" borderId="11" applyNumberFormat="0" applyAlignment="0" applyProtection="0">
      <alignment vertical="center"/>
    </xf>
    <xf numFmtId="0" fontId="9" fillId="13" borderId="0" applyNumberFormat="0" applyBorder="0" applyAlignment="0" applyProtection="0">
      <alignment vertical="center"/>
    </xf>
    <xf numFmtId="0" fontId="22" fillId="12" borderId="14" applyNumberFormat="0" applyAlignment="0" applyProtection="0">
      <alignment vertical="center"/>
    </xf>
    <xf numFmtId="0" fontId="17" fillId="15" borderId="0" applyNumberFormat="0" applyBorder="0" applyAlignment="0" applyProtection="0">
      <alignment vertical="center"/>
    </xf>
    <xf numFmtId="0" fontId="19" fillId="12" borderId="11" applyNumberFormat="0" applyAlignment="0" applyProtection="0">
      <alignment vertical="center"/>
    </xf>
    <xf numFmtId="0" fontId="12" fillId="4" borderId="10" applyNumberFormat="0" applyAlignment="0" applyProtection="0">
      <alignment vertical="center"/>
    </xf>
    <xf numFmtId="0" fontId="18" fillId="0" borderId="13" applyNumberFormat="0" applyFill="0" applyAlignment="0" applyProtection="0">
      <alignment vertical="center"/>
    </xf>
    <xf numFmtId="0" fontId="17" fillId="14" borderId="0" applyNumberFormat="0" applyBorder="0" applyAlignment="0" applyProtection="0">
      <alignment vertical="center"/>
    </xf>
    <xf numFmtId="0" fontId="9" fillId="6" borderId="0" applyNumberFormat="0" applyBorder="0" applyAlignment="0" applyProtection="0">
      <alignment vertical="center"/>
    </xf>
    <xf numFmtId="0" fontId="11" fillId="0" borderId="9" applyNumberFormat="0" applyFill="0" applyAlignment="0" applyProtection="0">
      <alignment vertical="center"/>
    </xf>
    <xf numFmtId="0" fontId="25" fillId="9" borderId="0" applyNumberFormat="0" applyBorder="0" applyAlignment="0" applyProtection="0">
      <alignment vertical="center"/>
    </xf>
    <xf numFmtId="0" fontId="10" fillId="6" borderId="0" applyNumberFormat="0" applyBorder="0" applyAlignment="0" applyProtection="0">
      <alignment vertical="center"/>
    </xf>
    <xf numFmtId="0" fontId="9" fillId="3" borderId="0" applyNumberFormat="0" applyBorder="0" applyAlignment="0" applyProtection="0">
      <alignment vertical="center"/>
    </xf>
    <xf numFmtId="0" fontId="10" fillId="3" borderId="0" applyNumberFormat="0" applyBorder="0" applyAlignment="0" applyProtection="0">
      <alignment vertical="center"/>
    </xf>
    <xf numFmtId="0" fontId="17" fillId="8" borderId="0" applyNumberFormat="0" applyBorder="0" applyAlignment="0" applyProtection="0">
      <alignment vertical="center"/>
    </xf>
    <xf numFmtId="0" fontId="9" fillId="16" borderId="0" applyNumberFormat="0" applyBorder="0" applyAlignment="0" applyProtection="0">
      <alignment vertical="center"/>
    </xf>
    <xf numFmtId="0" fontId="9" fillId="11" borderId="0" applyNumberFormat="0" applyBorder="0" applyAlignment="0" applyProtection="0">
      <alignment vertical="center"/>
    </xf>
    <xf numFmtId="0" fontId="9" fillId="2"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7" fillId="10" borderId="0" applyNumberFormat="0" applyBorder="0" applyAlignment="0" applyProtection="0">
      <alignment vertical="center"/>
    </xf>
    <xf numFmtId="0" fontId="17" fillId="3"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17" fillId="8" borderId="0" applyNumberFormat="0" applyBorder="0" applyAlignment="0" applyProtection="0">
      <alignment vertical="center"/>
    </xf>
    <xf numFmtId="0" fontId="9" fillId="2" borderId="0" applyNumberFormat="0" applyBorder="0" applyAlignment="0" applyProtection="0">
      <alignment vertical="center"/>
    </xf>
    <xf numFmtId="0" fontId="17" fillId="8" borderId="0" applyNumberFormat="0" applyBorder="0" applyAlignment="0" applyProtection="0">
      <alignment vertical="center"/>
    </xf>
    <xf numFmtId="0" fontId="17" fillId="7" borderId="0" applyNumberFormat="0" applyBorder="0" applyAlignment="0" applyProtection="0">
      <alignment vertical="center"/>
    </xf>
    <xf numFmtId="0" fontId="9" fillId="6" borderId="0" applyNumberFormat="0" applyBorder="0" applyAlignment="0" applyProtection="0">
      <alignment vertical="center"/>
    </xf>
    <xf numFmtId="0" fontId="17" fillId="6" borderId="0" applyNumberFormat="0" applyBorder="0" applyAlignment="0" applyProtection="0">
      <alignment vertical="center"/>
    </xf>
  </cellStyleXfs>
  <cellXfs count="31">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1" xfId="0" applyFont="1" applyBorder="1" applyAlignment="1">
      <alignment horizontal="center" vertical="center"/>
    </xf>
    <xf numFmtId="0" fontId="0" fillId="0" borderId="1" xfId="0" applyBorder="1">
      <alignment vertical="center"/>
    </xf>
    <xf numFmtId="0" fontId="0" fillId="0" borderId="5" xfId="0" applyBorder="1" applyAlignment="1">
      <alignment horizontal="center" vertical="center"/>
    </xf>
    <xf numFmtId="0" fontId="5" fillId="0" borderId="6" xfId="0" applyFont="1" applyFill="1" applyBorder="1" applyAlignment="1">
      <alignment horizontal="center" vertical="center"/>
    </xf>
    <xf numFmtId="4" fontId="5" fillId="0" borderId="7" xfId="0" applyNumberFormat="1" applyFont="1" applyFill="1" applyBorder="1" applyAlignment="1">
      <alignment horizontal="center" vertical="center"/>
    </xf>
    <xf numFmtId="0" fontId="0" fillId="0" borderId="5" xfId="0" applyFill="1" applyBorder="1" applyAlignment="1">
      <alignment horizontal="center" vertical="center"/>
    </xf>
    <xf numFmtId="0" fontId="5" fillId="0" borderId="6" xfId="0" applyFont="1" applyFill="1" applyBorder="1" applyAlignment="1">
      <alignment horizontal="center" vertical="center" wrapText="1"/>
    </xf>
    <xf numFmtId="0" fontId="6" fillId="0" borderId="5" xfId="0" applyFont="1" applyBorder="1" applyAlignment="1">
      <alignment horizontal="center" vertical="center"/>
    </xf>
    <xf numFmtId="0" fontId="7" fillId="0" borderId="6" xfId="0" applyFont="1" applyFill="1" applyBorder="1" applyAlignment="1">
      <alignment horizontal="center" vertical="center"/>
    </xf>
    <xf numFmtId="176" fontId="7" fillId="0" borderId="6" xfId="0" applyNumberFormat="1" applyFont="1" applyFill="1" applyBorder="1" applyAlignment="1">
      <alignment horizontal="center" vertical="center"/>
    </xf>
    <xf numFmtId="0" fontId="7" fillId="0" borderId="5" xfId="0" applyFont="1" applyFill="1" applyBorder="1" applyAlignment="1">
      <alignment horizontal="left" vertical="top" wrapText="1"/>
    </xf>
    <xf numFmtId="0" fontId="0" fillId="0" borderId="0" xfId="0" applyBorder="1">
      <alignment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177" fontId="5" fillId="0" borderId="7" xfId="0" applyNumberFormat="1" applyFont="1" applyFill="1" applyBorder="1" applyAlignment="1">
      <alignment horizontal="center" vertical="center"/>
    </xf>
    <xf numFmtId="176" fontId="5" fillId="0" borderId="7" xfId="0" applyNumberFormat="1" applyFont="1" applyFill="1" applyBorder="1" applyAlignment="1">
      <alignment horizontal="center" vertical="center"/>
    </xf>
    <xf numFmtId="177" fontId="5" fillId="0" borderId="6" xfId="0" applyNumberFormat="1" applyFont="1" applyFill="1" applyBorder="1" applyAlignment="1">
      <alignment horizontal="center" vertical="center"/>
    </xf>
    <xf numFmtId="177" fontId="5" fillId="0" borderId="5" xfId="0" applyNumberFormat="1" applyFont="1" applyFill="1" applyBorder="1" applyAlignment="1">
      <alignment horizontal="center" vertical="center"/>
    </xf>
    <xf numFmtId="177" fontId="5" fillId="0" borderId="8" xfId="0" applyNumberFormat="1" applyFont="1" applyFill="1" applyBorder="1" applyAlignment="1">
      <alignment horizontal="center" vertical="center"/>
    </xf>
    <xf numFmtId="176" fontId="8" fillId="0" borderId="5" xfId="0" applyNumberFormat="1" applyFont="1" applyFill="1" applyBorder="1" applyAlignment="1">
      <alignment horizontal="center" vertical="center"/>
    </xf>
    <xf numFmtId="176" fontId="7" fillId="0" borderId="6" xfId="0" applyNumberFormat="1" applyFont="1" applyFill="1" applyBorder="1" applyAlignment="1">
      <alignment horizontal="right" vertical="center"/>
    </xf>
    <xf numFmtId="0" fontId="5" fillId="0" borderId="6" xfId="0" applyFont="1" applyFill="1" applyBorder="1" applyAlignment="1" quotePrefix="1">
      <alignment horizontal="center" vertical="center"/>
    </xf>
    <xf numFmtId="0" fontId="5" fillId="0" borderId="6"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警告文本" xfId="11"/>
    <cellStyle name="标题 4" xfId="12"/>
    <cellStyle name="60% - 强调文字颜色 2" xfId="13"/>
    <cellStyle name="解释性文本" xfId="14"/>
    <cellStyle name="标题 1" xfId="15"/>
    <cellStyle name="标题 2" xfId="16"/>
    <cellStyle name="标题 3" xfId="17"/>
    <cellStyle name="60% - 强调文字颜色 1" xfId="18"/>
    <cellStyle name="输入" xfId="19"/>
    <cellStyle name="20% - 强调文字颜色 3" xfId="20"/>
    <cellStyle name="输出" xfId="21"/>
    <cellStyle name="60% - 强调文字颜色 4" xfId="22"/>
    <cellStyle name="计算" xfId="23"/>
    <cellStyle name="检查单元格" xfId="24"/>
    <cellStyle name="链接单元格" xfId="25"/>
    <cellStyle name="强调文字颜色 2" xfId="26"/>
    <cellStyle name="20% - 强调文字颜色 6" xfId="27"/>
    <cellStyle name="汇总" xfId="28"/>
    <cellStyle name="好" xfId="29"/>
    <cellStyle name="差" xfId="30"/>
    <cellStyle name="40% - 强调文字颜色 3" xfId="31"/>
    <cellStyle name="适中" xfId="32"/>
    <cellStyle name="强调文字颜色 1" xfId="33"/>
    <cellStyle name="20% - 强调文字颜色 5"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istrator/&#26700;&#38754;/&#36816;&#36755;&#20013;&#24515;&#25991;&#20214;/&#36816;&#36755;&#20013;&#24515;&#36164;&#26009;/&#20892;&#26449;&#23458;&#36816;&#34917;&#36148;/22&#24180;&#27833;&#34917;/2021&#12289;2022&#24180;&#29123;&#27833;&#34917;&#36148;&#21457;&#38065;&#36864;&#38065;&#26126;&#32454;&#27719;&#24635;&#34920;&#32456;&#26497;&#2925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梨树区 (2)"/>
      <sheetName val="梨树区"/>
      <sheetName val="恒山区 (2)"/>
      <sheetName val="恒山区"/>
      <sheetName val="麻山区 (2)"/>
      <sheetName val="麻山区"/>
      <sheetName val="滴道区 (2)"/>
      <sheetName val="滴道区"/>
      <sheetName val="城子河区"/>
      <sheetName val="出租车管理站"/>
      <sheetName val="申捷"/>
      <sheetName val="申捷 (2)"/>
      <sheetName val="汇总表"/>
    </sheetNames>
    <sheetDataSet>
      <sheetData sheetId="0"/>
      <sheetData sheetId="1"/>
      <sheetData sheetId="2"/>
      <sheetData sheetId="3"/>
      <sheetData sheetId="4"/>
      <sheetData sheetId="5"/>
      <sheetData sheetId="6"/>
      <sheetData sheetId="7"/>
      <sheetData sheetId="8"/>
      <sheetData sheetId="9"/>
      <sheetData sheetId="10"/>
      <sheetData sheetId="11">
        <row r="4">
          <cell r="B4" t="str">
            <v>黑GB1123</v>
          </cell>
          <cell r="C4" t="str">
            <v>230301900059</v>
          </cell>
          <cell r="D4">
            <v>349</v>
          </cell>
          <cell r="E4">
            <v>349</v>
          </cell>
          <cell r="F4">
            <v>76780</v>
          </cell>
          <cell r="G4">
            <v>24062.85</v>
          </cell>
          <cell r="H4">
            <v>24070.53</v>
          </cell>
          <cell r="I4">
            <v>37524.2207125754</v>
          </cell>
          <cell r="J4">
            <v>34159.8839380019</v>
          </cell>
          <cell r="K4">
            <v>34148.98</v>
          </cell>
          <cell r="L4">
            <v>29656.77</v>
          </cell>
          <cell r="M4">
            <v>25153.6478184157</v>
          </cell>
          <cell r="N4">
            <v>34148.98</v>
          </cell>
          <cell r="O4">
            <v>29647.3</v>
          </cell>
          <cell r="P4">
            <v>-4501.68</v>
          </cell>
        </row>
        <row r="5">
          <cell r="B5" t="str">
            <v>黑GB3651</v>
          </cell>
          <cell r="C5" t="str">
            <v>230302000346</v>
          </cell>
          <cell r="D5">
            <v>344</v>
          </cell>
          <cell r="E5">
            <v>344</v>
          </cell>
          <cell r="F5">
            <v>52288</v>
          </cell>
          <cell r="G5">
            <v>13903.38</v>
          </cell>
          <cell r="H5">
            <v>13908.61</v>
          </cell>
          <cell r="I5">
            <v>21682.5201374932</v>
          </cell>
          <cell r="J5">
            <v>19738.5144132237</v>
          </cell>
          <cell r="K5">
            <v>19731.09</v>
          </cell>
          <cell r="L5">
            <v>17136.49</v>
          </cell>
          <cell r="M5">
            <v>14534.4650734194</v>
          </cell>
          <cell r="N5">
            <v>19731.09</v>
          </cell>
          <cell r="O5">
            <v>17130.05</v>
          </cell>
          <cell r="P5">
            <v>-2601.04</v>
          </cell>
        </row>
        <row r="6">
          <cell r="B6" t="str">
            <v>黑G83339</v>
          </cell>
          <cell r="C6" t="str">
            <v>230321930051</v>
          </cell>
          <cell r="D6">
            <v>349</v>
          </cell>
          <cell r="E6">
            <v>349</v>
          </cell>
          <cell r="F6">
            <v>76780</v>
          </cell>
          <cell r="G6">
            <v>24062.85</v>
          </cell>
          <cell r="H6">
            <v>24070.53</v>
          </cell>
          <cell r="I6">
            <v>37524.2207125754</v>
          </cell>
          <cell r="J6">
            <v>34159.8839380019</v>
          </cell>
          <cell r="K6">
            <v>34148.98</v>
          </cell>
          <cell r="L6">
            <v>29656.77</v>
          </cell>
          <cell r="M6">
            <v>25153.6478184157</v>
          </cell>
          <cell r="N6">
            <v>34148.98</v>
          </cell>
          <cell r="O6">
            <v>29647.3</v>
          </cell>
          <cell r="P6">
            <v>-4501.68</v>
          </cell>
        </row>
        <row r="7">
          <cell r="B7" t="str">
            <v>黑G84118</v>
          </cell>
          <cell r="C7" t="str">
            <v>230321930017</v>
          </cell>
          <cell r="D7">
            <v>344</v>
          </cell>
          <cell r="E7">
            <v>344</v>
          </cell>
          <cell r="F7">
            <v>41280</v>
          </cell>
          <cell r="G7">
            <v>10976.35</v>
          </cell>
          <cell r="H7">
            <v>10980.48</v>
          </cell>
          <cell r="I7">
            <v>17117.7765944506</v>
          </cell>
          <cell r="J7">
            <v>15583.0354538746</v>
          </cell>
          <cell r="K7">
            <v>15577.17</v>
          </cell>
          <cell r="L7">
            <v>13528.81</v>
          </cell>
          <cell r="M7">
            <v>11474.5760395453</v>
          </cell>
          <cell r="N7">
            <v>15577.17</v>
          </cell>
          <cell r="O7">
            <v>13523.72</v>
          </cell>
          <cell r="P7">
            <v>-2053.45</v>
          </cell>
        </row>
        <row r="8">
          <cell r="B8" t="str">
            <v>黑G88387</v>
          </cell>
          <cell r="C8" t="str">
            <v>230321930062</v>
          </cell>
          <cell r="D8">
            <v>349</v>
          </cell>
          <cell r="E8">
            <v>349</v>
          </cell>
          <cell r="F8">
            <v>41880</v>
          </cell>
          <cell r="G8">
            <v>13125.19</v>
          </cell>
          <cell r="H8">
            <v>13129.38</v>
          </cell>
          <cell r="I8">
            <v>20467.7567523139</v>
          </cell>
          <cell r="J8">
            <v>18632.6639661829</v>
          </cell>
          <cell r="K8">
            <v>18626.71</v>
          </cell>
          <cell r="L8">
            <v>16176.42</v>
          </cell>
          <cell r="M8">
            <v>13720.1715373176</v>
          </cell>
          <cell r="N8">
            <v>18626.71</v>
          </cell>
          <cell r="O8">
            <v>16171.26</v>
          </cell>
          <cell r="P8">
            <v>-2455.45</v>
          </cell>
        </row>
        <row r="9">
          <cell r="B9" t="str">
            <v>黑G83942</v>
          </cell>
          <cell r="C9" t="str">
            <v>230321930013</v>
          </cell>
          <cell r="D9">
            <v>344</v>
          </cell>
          <cell r="E9">
            <v>297</v>
          </cell>
          <cell r="F9">
            <v>41280</v>
          </cell>
          <cell r="G9">
            <v>10976.35</v>
          </cell>
          <cell r="H9">
            <v>9480.24</v>
          </cell>
          <cell r="I9">
            <v>14779.0106062553</v>
          </cell>
          <cell r="J9">
            <v>13453.9579354673</v>
          </cell>
          <cell r="K9">
            <v>15577.17</v>
          </cell>
          <cell r="L9">
            <v>11680.39</v>
          </cell>
          <cell r="M9">
            <v>9906.82873181675</v>
          </cell>
          <cell r="N9">
            <v>14779.0106062553</v>
          </cell>
          <cell r="O9">
            <v>13523.72</v>
          </cell>
          <cell r="P9">
            <v>-2053.45</v>
          </cell>
        </row>
        <row r="10">
          <cell r="B10" t="str">
            <v>黑GC9550（与黑G83942为同一车）</v>
          </cell>
          <cell r="C10" t="str">
            <v>230321930013</v>
          </cell>
          <cell r="D10">
            <v>0</v>
          </cell>
          <cell r="E10">
            <v>47</v>
          </cell>
          <cell r="F10">
            <v>0</v>
          </cell>
          <cell r="G10">
            <v>0</v>
          </cell>
          <cell r="H10">
            <v>1500.24</v>
          </cell>
          <cell r="I10">
            <v>2338.76598819528</v>
          </cell>
          <cell r="J10">
            <v>2129.07751840728</v>
          </cell>
          <cell r="K10">
            <v>0</v>
          </cell>
          <cell r="L10">
            <v>1848.41</v>
          </cell>
          <cell r="M10">
            <v>1567.74730772858</v>
          </cell>
          <cell r="N10">
            <v>2338.76598819528</v>
          </cell>
          <cell r="O10">
            <v>0</v>
          </cell>
          <cell r="P10">
            <v>0</v>
          </cell>
        </row>
        <row r="11">
          <cell r="B11" t="str">
            <v>黑GB9849</v>
          </cell>
          <cell r="C11" t="str">
            <v>230302100054</v>
          </cell>
          <cell r="D11">
            <v>349</v>
          </cell>
          <cell r="E11">
            <v>344</v>
          </cell>
          <cell r="F11">
            <v>45370</v>
          </cell>
          <cell r="G11">
            <v>14218.96</v>
          </cell>
          <cell r="H11">
            <v>14019.72</v>
          </cell>
          <cell r="I11">
            <v>21855.7326161288</v>
          </cell>
          <cell r="J11">
            <v>19896.1970527148</v>
          </cell>
          <cell r="K11">
            <v>20178.95</v>
          </cell>
          <cell r="L11">
            <v>17273.39</v>
          </cell>
          <cell r="M11">
            <v>14650.5747647766</v>
          </cell>
          <cell r="N11">
            <v>20178.95</v>
          </cell>
          <cell r="O11">
            <v>17518.87</v>
          </cell>
          <cell r="P11">
            <v>-2660.08</v>
          </cell>
        </row>
        <row r="12">
          <cell r="B12" t="str">
            <v>黑G07897（与黑GB6643为同一车）</v>
          </cell>
          <cell r="C12" t="str">
            <v>230301900071</v>
          </cell>
          <cell r="D12">
            <v>114</v>
          </cell>
          <cell r="E12" t="str">
            <v>/</v>
          </cell>
          <cell r="F12">
            <v>13680</v>
          </cell>
          <cell r="G12">
            <v>3637.51</v>
          </cell>
          <cell r="H12" t="str">
            <v>/</v>
          </cell>
        </row>
        <row r="12">
          <cell r="K12">
            <v>5162.2</v>
          </cell>
          <cell r="L12" t="str">
            <v>/</v>
          </cell>
          <cell r="M12" t="str">
            <v>/</v>
          </cell>
          <cell r="N12" t="str">
            <v>/</v>
          </cell>
          <cell r="O12">
            <v>4481.7</v>
          </cell>
          <cell r="P12">
            <v>-680.5</v>
          </cell>
        </row>
        <row r="13">
          <cell r="B13" t="str">
            <v>黑GB6643</v>
          </cell>
          <cell r="C13" t="str">
            <v>230302100067</v>
          </cell>
          <cell r="D13">
            <v>230</v>
          </cell>
          <cell r="E13">
            <v>344</v>
          </cell>
          <cell r="F13">
            <v>27600</v>
          </cell>
          <cell r="G13">
            <v>8649.84</v>
          </cell>
          <cell r="H13">
            <v>12941.28</v>
          </cell>
          <cell r="I13">
            <v>20174.5224148882</v>
          </cell>
          <cell r="J13">
            <v>18365.7203563522</v>
          </cell>
          <cell r="K13">
            <v>12275.48</v>
          </cell>
          <cell r="L13">
            <v>15944.66</v>
          </cell>
          <cell r="M13">
            <v>13523.6074751784</v>
          </cell>
          <cell r="N13">
            <v>17437.68</v>
          </cell>
          <cell r="O13">
            <v>10657.28</v>
          </cell>
          <cell r="P13">
            <v>-1618.2</v>
          </cell>
        </row>
        <row r="14">
          <cell r="B14" t="str">
            <v>黑G88078</v>
          </cell>
          <cell r="C14" t="str">
            <v>230301900075</v>
          </cell>
          <cell r="D14">
            <v>344</v>
          </cell>
          <cell r="E14">
            <v>344</v>
          </cell>
          <cell r="F14">
            <v>52288</v>
          </cell>
          <cell r="G14">
            <v>16387.06</v>
          </cell>
          <cell r="H14">
            <v>16392.29</v>
          </cell>
          <cell r="I14">
            <v>25554.3981767141</v>
          </cell>
          <cell r="J14">
            <v>23263.2486230286</v>
          </cell>
          <cell r="K14">
            <v>23255.85</v>
          </cell>
          <cell r="L14">
            <v>20196.58</v>
          </cell>
          <cell r="M14">
            <v>17129.904891888</v>
          </cell>
          <cell r="N14">
            <v>23255.85</v>
          </cell>
          <cell r="O14">
            <v>20190.13</v>
          </cell>
          <cell r="P14">
            <v>-3065.72</v>
          </cell>
        </row>
        <row r="15">
          <cell r="B15" t="str">
            <v>黑G66519（与黑GB9919为同一车）</v>
          </cell>
          <cell r="C15" t="str">
            <v>230305900172</v>
          </cell>
          <cell r="D15">
            <v>168</v>
          </cell>
          <cell r="E15" t="str">
            <v>/</v>
          </cell>
          <cell r="F15">
            <v>22848</v>
          </cell>
          <cell r="G15" t="str">
            <v>6075.28（汽油）</v>
          </cell>
          <cell r="H15" t="str">
            <v>/</v>
          </cell>
        </row>
        <row r="15">
          <cell r="K15">
            <v>8621.78</v>
          </cell>
          <cell r="L15" t="str">
            <v>/</v>
          </cell>
          <cell r="M15" t="str">
            <v>/</v>
          </cell>
          <cell r="N15" t="str">
            <v>/</v>
          </cell>
          <cell r="O15">
            <v>7485.22</v>
          </cell>
          <cell r="P15">
            <v>-1136.56</v>
          </cell>
        </row>
        <row r="16">
          <cell r="B16" t="str">
            <v>黑GB9919</v>
          </cell>
          <cell r="C16" t="str">
            <v>230305900172</v>
          </cell>
          <cell r="D16">
            <v>177</v>
          </cell>
          <cell r="E16">
            <v>344</v>
          </cell>
          <cell r="F16">
            <v>24072</v>
          </cell>
          <cell r="G16" t="str">
            <v>7452.69（汽油）</v>
          </cell>
          <cell r="H16" t="str">
            <v>14910.20（汽油）</v>
          </cell>
          <cell r="I16">
            <v>23243.9267298494</v>
          </cell>
          <cell r="J16">
            <v>21159.9288213594</v>
          </cell>
          <cell r="K16">
            <v>10576.54</v>
          </cell>
          <cell r="L16">
            <v>18370.53</v>
          </cell>
          <cell r="M16">
            <v>15581.1242919097</v>
          </cell>
          <cell r="N16">
            <v>19198.32</v>
          </cell>
          <cell r="O16">
            <v>9189.58</v>
          </cell>
          <cell r="P16">
            <v>-1386.96</v>
          </cell>
        </row>
      </sheetData>
      <sheetData sheetId="1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3"/>
  </sheetPr>
  <dimension ref="A1:M23"/>
  <sheetViews>
    <sheetView tabSelected="1" view="pageBreakPreview" zoomScaleNormal="100" zoomScaleSheetLayoutView="100" workbookViewId="0">
      <selection activeCell="G7" sqref="G7"/>
    </sheetView>
  </sheetViews>
  <sheetFormatPr defaultColWidth="9" defaultRowHeight="19" customHeight="1"/>
  <cols>
    <col min="1" max="1" width="4.25" customWidth="1"/>
    <col min="2" max="2" width="11.75" customWidth="1"/>
    <col min="3" max="3" width="13.375" customWidth="1"/>
    <col min="4" max="4" width="7.875" customWidth="1"/>
    <col min="5" max="6" width="0.125" hidden="1" customWidth="1"/>
    <col min="7" max="7" width="8.5" customWidth="1"/>
    <col min="8" max="8" width="11.75" customWidth="1"/>
    <col min="9" max="9" width="13.25" customWidth="1"/>
    <col min="10" max="10" width="13.625" customWidth="1"/>
    <col min="11" max="12" width="14.875" customWidth="1"/>
    <col min="13" max="13" width="14" customWidth="1"/>
    <col min="14" max="15" width="12.625"/>
  </cols>
  <sheetData>
    <row r="1" ht="30" customHeight="1" spans="1:13">
      <c r="A1" s="2" t="s">
        <v>0</v>
      </c>
      <c r="B1" s="2"/>
      <c r="C1" s="2"/>
      <c r="D1" s="2"/>
      <c r="E1" s="2"/>
      <c r="F1" s="2"/>
      <c r="G1" s="2"/>
      <c r="H1" s="2"/>
      <c r="I1" s="2"/>
      <c r="J1" s="2"/>
      <c r="K1" s="2"/>
      <c r="L1" s="2"/>
      <c r="M1" s="2"/>
    </row>
    <row r="2" ht="30" customHeight="1" spans="1:13">
      <c r="A2" s="3" t="s">
        <v>1</v>
      </c>
      <c r="B2" s="3"/>
      <c r="C2" s="3"/>
      <c r="D2" s="3"/>
      <c r="E2" s="3"/>
      <c r="F2" s="3"/>
      <c r="G2" s="3"/>
      <c r="H2" s="3"/>
      <c r="I2" s="3"/>
      <c r="J2" s="3"/>
      <c r="K2" s="3"/>
      <c r="L2" s="3"/>
      <c r="M2" s="3"/>
    </row>
    <row r="3" ht="15" customHeight="1" spans="1:13">
      <c r="A3" s="4" t="s">
        <v>2</v>
      </c>
      <c r="B3" s="5" t="s">
        <v>3</v>
      </c>
      <c r="C3" s="6" t="s">
        <v>4</v>
      </c>
      <c r="D3" s="6" t="s">
        <v>5</v>
      </c>
      <c r="E3" s="7" t="s">
        <v>6</v>
      </c>
      <c r="F3" s="8"/>
      <c r="G3" s="9" t="s">
        <v>7</v>
      </c>
      <c r="H3" s="6" t="s">
        <v>8</v>
      </c>
      <c r="I3" s="6" t="s">
        <v>9</v>
      </c>
      <c r="J3" s="11"/>
      <c r="K3" s="22" t="s">
        <v>10</v>
      </c>
      <c r="L3" s="22" t="s">
        <v>11</v>
      </c>
      <c r="M3" s="23" t="s">
        <v>12</v>
      </c>
    </row>
    <row r="4" ht="14" customHeight="1" spans="1:13">
      <c r="A4" s="4"/>
      <c r="B4" s="10"/>
      <c r="C4" s="6"/>
      <c r="D4" s="6"/>
      <c r="E4" s="11" t="s">
        <v>13</v>
      </c>
      <c r="F4" s="7" t="s">
        <v>14</v>
      </c>
      <c r="G4" s="9"/>
      <c r="H4" s="6"/>
      <c r="I4" s="6" t="s">
        <v>15</v>
      </c>
      <c r="J4" s="6" t="s">
        <v>16</v>
      </c>
      <c r="K4" s="22"/>
      <c r="L4" s="22"/>
      <c r="M4" s="23"/>
    </row>
    <row r="5" ht="20" customHeight="1" spans="1:13">
      <c r="A5" s="12">
        <v>1</v>
      </c>
      <c r="B5" s="13" t="s">
        <v>17</v>
      </c>
      <c r="C5" s="31" t="s">
        <v>18</v>
      </c>
      <c r="D5" s="13">
        <v>5.1</v>
      </c>
      <c r="E5" s="13">
        <v>349</v>
      </c>
      <c r="F5" s="13">
        <v>76780</v>
      </c>
      <c r="G5" s="13">
        <v>349</v>
      </c>
      <c r="H5" s="14">
        <v>76780</v>
      </c>
      <c r="I5" s="12"/>
      <c r="J5" s="24">
        <v>24070.53</v>
      </c>
      <c r="K5" s="25">
        <f>VLOOKUP(B5,'[1]申捷 (2)'!$B$4:$P$16,15,FALSE)</f>
        <v>-4501.68</v>
      </c>
      <c r="L5" s="26">
        <f>ROUND(J5*1.23207780944644,2)</f>
        <v>29656.77</v>
      </c>
      <c r="M5" s="27">
        <f>L5+K5</f>
        <v>25155.09</v>
      </c>
    </row>
    <row r="6" ht="20" customHeight="1" spans="1:13">
      <c r="A6" s="12">
        <v>2</v>
      </c>
      <c r="B6" s="13" t="s">
        <v>19</v>
      </c>
      <c r="C6" s="31" t="s">
        <v>20</v>
      </c>
      <c r="D6" s="13">
        <v>7.3</v>
      </c>
      <c r="E6" s="13">
        <v>344</v>
      </c>
      <c r="F6" s="13">
        <v>52288</v>
      </c>
      <c r="G6" s="13">
        <v>344</v>
      </c>
      <c r="H6" s="14">
        <v>52288</v>
      </c>
      <c r="I6" s="12"/>
      <c r="J6" s="24">
        <v>13908.61</v>
      </c>
      <c r="K6" s="25">
        <f>VLOOKUP(B6,'[1]申捷 (2)'!$B$4:$P$16,15,FALSE)</f>
        <v>-2601.04</v>
      </c>
      <c r="L6" s="26">
        <f t="shared" ref="L6:L14" si="0">ROUND(J6*1.23207780944644,2)</f>
        <v>17136.49</v>
      </c>
      <c r="M6" s="27">
        <f t="shared" ref="M6:M15" si="1">L6+K6</f>
        <v>14535.45</v>
      </c>
    </row>
    <row r="7" ht="20" customHeight="1" spans="1:13">
      <c r="A7" s="12">
        <v>3</v>
      </c>
      <c r="B7" s="13" t="s">
        <v>21</v>
      </c>
      <c r="C7" s="31" t="s">
        <v>22</v>
      </c>
      <c r="D7" s="13">
        <v>5.2</v>
      </c>
      <c r="E7" s="13">
        <v>349</v>
      </c>
      <c r="F7" s="13">
        <v>76780</v>
      </c>
      <c r="G7" s="13">
        <v>349</v>
      </c>
      <c r="H7" s="14">
        <v>76780</v>
      </c>
      <c r="I7" s="12"/>
      <c r="J7" s="24">
        <v>24070.53</v>
      </c>
      <c r="K7" s="25">
        <f>VLOOKUP(B7,'[1]申捷 (2)'!$B$4:$P$16,15,FALSE)</f>
        <v>-4501.68</v>
      </c>
      <c r="L7" s="26">
        <f>ROUND(J7*1.23207780944644,2)</f>
        <v>29656.77</v>
      </c>
      <c r="M7" s="27">
        <f>L7+K7</f>
        <v>25155.09</v>
      </c>
    </row>
    <row r="8" ht="20" customHeight="1" spans="1:13">
      <c r="A8" s="12">
        <v>4</v>
      </c>
      <c r="B8" s="13" t="s">
        <v>23</v>
      </c>
      <c r="C8" s="31" t="s">
        <v>24</v>
      </c>
      <c r="D8" s="13">
        <v>13.6</v>
      </c>
      <c r="E8" s="13">
        <v>344</v>
      </c>
      <c r="F8" s="13">
        <v>41280</v>
      </c>
      <c r="G8" s="13">
        <v>344</v>
      </c>
      <c r="H8" s="14">
        <v>41280</v>
      </c>
      <c r="I8" s="12"/>
      <c r="J8" s="24">
        <v>10980.48</v>
      </c>
      <c r="K8" s="25">
        <f>VLOOKUP(B8,'[1]申捷 (2)'!$B$4:$P$16,15,FALSE)</f>
        <v>-2053.45</v>
      </c>
      <c r="L8" s="26">
        <f>ROUND(J8*1.23207780944644,2)</f>
        <v>13528.81</v>
      </c>
      <c r="M8" s="27">
        <f>L8+K8</f>
        <v>11475.36</v>
      </c>
    </row>
    <row r="9" ht="20" customHeight="1" spans="1:13">
      <c r="A9" s="12">
        <v>5</v>
      </c>
      <c r="B9" s="13" t="s">
        <v>25</v>
      </c>
      <c r="C9" s="31" t="s">
        <v>26</v>
      </c>
      <c r="D9" s="13">
        <v>5.8</v>
      </c>
      <c r="E9" s="13">
        <v>349</v>
      </c>
      <c r="F9" s="13">
        <v>41880</v>
      </c>
      <c r="G9" s="13">
        <v>349</v>
      </c>
      <c r="H9" s="14">
        <v>41880</v>
      </c>
      <c r="I9" s="12"/>
      <c r="J9" s="24">
        <v>13129.38</v>
      </c>
      <c r="K9" s="25">
        <f>VLOOKUP(B9,'[1]申捷 (2)'!$B$4:$P$16,15,FALSE)</f>
        <v>-2455.45</v>
      </c>
      <c r="L9" s="24">
        <f>ROUND(J9*1.23207780944644,2)</f>
        <v>16176.42</v>
      </c>
      <c r="M9" s="28">
        <f>L9+K9</f>
        <v>13720.97</v>
      </c>
    </row>
    <row r="10" ht="20" customHeight="1" spans="1:13">
      <c r="A10" s="12">
        <v>6</v>
      </c>
      <c r="B10" s="13" t="s">
        <v>27</v>
      </c>
      <c r="C10" s="31" t="s">
        <v>28</v>
      </c>
      <c r="D10" s="13">
        <v>13.5</v>
      </c>
      <c r="E10" s="13">
        <v>297</v>
      </c>
      <c r="F10" s="13">
        <v>35640</v>
      </c>
      <c r="G10" s="13">
        <v>297</v>
      </c>
      <c r="H10" s="14">
        <v>35640</v>
      </c>
      <c r="I10" s="12"/>
      <c r="J10" s="24">
        <v>9480.24</v>
      </c>
      <c r="K10" s="25">
        <f>VLOOKUP(B10,'[1]申捷 (2)'!$B$4:$P$16,15,FALSE)</f>
        <v>-2053.45</v>
      </c>
      <c r="L10" s="24">
        <f>ROUND(J10*1.23207780944644,2)</f>
        <v>11680.39</v>
      </c>
      <c r="M10" s="24">
        <f>L10+K10</f>
        <v>9626.94</v>
      </c>
    </row>
    <row r="11" ht="20" customHeight="1" spans="1:13">
      <c r="A11" s="12">
        <v>7</v>
      </c>
      <c r="B11" s="13" t="s">
        <v>29</v>
      </c>
      <c r="C11" s="31" t="s">
        <v>28</v>
      </c>
      <c r="D11" s="13">
        <v>7.3</v>
      </c>
      <c r="E11" s="13">
        <v>47</v>
      </c>
      <c r="F11" s="13">
        <v>5640</v>
      </c>
      <c r="G11" s="13">
        <v>47</v>
      </c>
      <c r="H11" s="14">
        <v>5640</v>
      </c>
      <c r="I11" s="12"/>
      <c r="J11" s="24">
        <v>1500.24</v>
      </c>
      <c r="K11" s="25">
        <v>0</v>
      </c>
      <c r="L11" s="24">
        <f>ROUND(J11*1.23207780944644,2)</f>
        <v>1848.41</v>
      </c>
      <c r="M11" s="24">
        <f>L11+K11</f>
        <v>1848.41</v>
      </c>
    </row>
    <row r="12" ht="20" customHeight="1" spans="1:13">
      <c r="A12" s="12">
        <v>8</v>
      </c>
      <c r="B12" s="13" t="s">
        <v>30</v>
      </c>
      <c r="C12" s="31" t="s">
        <v>31</v>
      </c>
      <c r="D12" s="13">
        <v>6.3</v>
      </c>
      <c r="E12" s="13">
        <v>344</v>
      </c>
      <c r="F12" s="13">
        <v>44720</v>
      </c>
      <c r="G12" s="13">
        <v>344</v>
      </c>
      <c r="H12" s="14">
        <v>44720</v>
      </c>
      <c r="I12" s="12"/>
      <c r="J12" s="24">
        <v>14019.72</v>
      </c>
      <c r="K12" s="25">
        <f>VLOOKUP(B12,'[1]申捷 (2)'!$B$4:$P$16,15,FALSE)</f>
        <v>-2660.08</v>
      </c>
      <c r="L12" s="24">
        <f>ROUND(J12*1.23207780944644,2)</f>
        <v>17273.39</v>
      </c>
      <c r="M12" s="24">
        <f>L12+K12</f>
        <v>14613.31</v>
      </c>
    </row>
    <row r="13" s="1" customFormat="1" ht="27" customHeight="1" spans="1:13">
      <c r="A13" s="15">
        <v>9</v>
      </c>
      <c r="B13" s="16" t="s">
        <v>32</v>
      </c>
      <c r="C13" s="32" t="s">
        <v>33</v>
      </c>
      <c r="D13" s="13">
        <v>7.1</v>
      </c>
      <c r="E13" s="13">
        <v>344</v>
      </c>
      <c r="F13" s="13">
        <v>41280</v>
      </c>
      <c r="G13" s="13">
        <v>344</v>
      </c>
      <c r="H13" s="14">
        <v>41280</v>
      </c>
      <c r="I13" s="29"/>
      <c r="J13" s="24">
        <v>12941.28</v>
      </c>
      <c r="K13" s="25">
        <v>-2298.7</v>
      </c>
      <c r="L13" s="24">
        <f>ROUND(J13*1.23207780944644,2)</f>
        <v>15944.66</v>
      </c>
      <c r="M13" s="24">
        <f>L13+K13</f>
        <v>13645.96</v>
      </c>
    </row>
    <row r="14" s="1" customFormat="1" ht="20" customHeight="1" spans="1:13">
      <c r="A14" s="15">
        <v>10</v>
      </c>
      <c r="B14" s="13" t="s">
        <v>34</v>
      </c>
      <c r="C14" s="31" t="s">
        <v>35</v>
      </c>
      <c r="D14" s="13">
        <v>7.5</v>
      </c>
      <c r="E14" s="13">
        <v>344</v>
      </c>
      <c r="F14" s="13">
        <v>52288</v>
      </c>
      <c r="G14" s="13">
        <v>344</v>
      </c>
      <c r="H14" s="14">
        <v>52288</v>
      </c>
      <c r="I14" s="15"/>
      <c r="J14" s="24">
        <v>16392.29</v>
      </c>
      <c r="K14" s="25">
        <f>VLOOKUP(B14,'[1]申捷 (2)'!$B$4:$P$16,15,FALSE)</f>
        <v>-3065.72</v>
      </c>
      <c r="L14" s="24">
        <f>ROUND(J14*1.23207780944644,2)</f>
        <v>20196.58</v>
      </c>
      <c r="M14" s="24">
        <f>L14+K14</f>
        <v>17130.86</v>
      </c>
    </row>
    <row r="15" s="1" customFormat="1" ht="27" customHeight="1" spans="1:13">
      <c r="A15" s="15">
        <v>11</v>
      </c>
      <c r="B15" s="16" t="s">
        <v>36</v>
      </c>
      <c r="C15" s="32" t="s">
        <v>37</v>
      </c>
      <c r="D15" s="13">
        <v>1.5</v>
      </c>
      <c r="E15" s="13">
        <v>354</v>
      </c>
      <c r="F15" s="13">
        <v>48144</v>
      </c>
      <c r="G15" s="13">
        <v>354</v>
      </c>
      <c r="H15" s="14">
        <v>48144</v>
      </c>
      <c r="I15" s="29">
        <v>14910.2</v>
      </c>
      <c r="J15" s="24"/>
      <c r="K15" s="25">
        <v>-2523.52</v>
      </c>
      <c r="L15" s="24">
        <f>ROUND(I15*1.23207780944644,2)</f>
        <v>18370.53</v>
      </c>
      <c r="M15" s="24">
        <f>L15+K15</f>
        <v>15847.01</v>
      </c>
    </row>
    <row r="16" ht="20" customHeight="1" spans="1:13">
      <c r="A16" s="17" t="s">
        <v>38</v>
      </c>
      <c r="B16" s="13"/>
      <c r="C16" s="13"/>
      <c r="D16" s="13"/>
      <c r="E16" s="13"/>
      <c r="F16" s="13"/>
      <c r="G16" s="18">
        <f t="shared" ref="G16:M16" si="2">SUM(G5:G15)</f>
        <v>3465</v>
      </c>
      <c r="H16" s="19">
        <f>SUM(H5:H15)</f>
        <v>516720</v>
      </c>
      <c r="I16" s="19">
        <f>SUM(I5:I15)</f>
        <v>14910.2</v>
      </c>
      <c r="J16" s="30">
        <f>SUM(J5:J15)</f>
        <v>140493.3</v>
      </c>
      <c r="K16" s="30">
        <f>SUM(K5:K15)</f>
        <v>-28714.77</v>
      </c>
      <c r="L16" s="30">
        <f>SUM(L5:L15)</f>
        <v>191469.22</v>
      </c>
      <c r="M16" s="30">
        <f>SUM(M5:M15)</f>
        <v>162754.45</v>
      </c>
    </row>
    <row r="17" ht="53" customHeight="1" spans="1:13">
      <c r="A17" s="20" t="s">
        <v>39</v>
      </c>
      <c r="B17" s="20"/>
      <c r="C17" s="20"/>
      <c r="D17" s="20"/>
      <c r="E17" s="20"/>
      <c r="F17" s="20"/>
      <c r="G17" s="20"/>
      <c r="H17" s="20"/>
      <c r="I17" s="20"/>
      <c r="J17" s="20"/>
      <c r="K17" s="20"/>
      <c r="L17" s="20"/>
      <c r="M17" s="20"/>
    </row>
    <row r="23" customHeight="1" spans="3:3">
      <c r="C23" s="21"/>
    </row>
  </sheetData>
  <mergeCells count="13">
    <mergeCell ref="A1:M1"/>
    <mergeCell ref="A2:M2"/>
    <mergeCell ref="I3:J3"/>
    <mergeCell ref="A17:M17"/>
    <mergeCell ref="A3:A4"/>
    <mergeCell ref="B3:B4"/>
    <mergeCell ref="C3:C4"/>
    <mergeCell ref="D3:D4"/>
    <mergeCell ref="G3:G4"/>
    <mergeCell ref="H3:H4"/>
    <mergeCell ref="K3:K4"/>
    <mergeCell ref="L3:L4"/>
    <mergeCell ref="M3:M4"/>
  </mergeCells>
  <pageMargins left="0.75" right="0.75" top="1" bottom="1" header="0.5" footer="0.5"/>
  <pageSetup paperSize="9" scale="99" orientation="landscape"/>
  <headerFooter alignWithMargins="0"/>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申捷1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张伟</dc:creator>
  <cp:lastModifiedBy>张伟</cp:lastModifiedBy>
  <dcterms:created xsi:type="dcterms:W3CDTF">2024-02-02T08:24:00Z</dcterms:created>
  <dcterms:modified xsi:type="dcterms:W3CDTF">2008-12-31T16:34:28Z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16DE5CB57B444A88A26561A044D9AAA7_11</vt:lpwstr>
  </property>
  <property fmtid="{D5CDD505-2E9C-101B-9397-08002B2CF9AE}" pid="3" name="KSOProductBuildVer">
    <vt:lpwstr>2052-9.1.0.4688</vt:lpwstr>
  </property>
</Properties>
</file>