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麻山区运捷" sheetId="1" r:id="rId1"/>
  </sheets>
  <externalReferences>
    <externalReference r:id="rId2"/>
  </externalReferences>
  <definedNames>
    <definedName name="_xlnm.Print_Area" localSheetId="0">麻山区运捷!$A$1:M26</definedName>
  </definedNames>
  <calcPr calcId="144525"/>
  <extLst/>
</workbook>
</file>

<file path=xl/sharedStrings.xml><?xml version="1.0" encoding="utf-8"?>
<sst xmlns="http://schemas.openxmlformats.org/spreadsheetml/2006/main" count="58">
  <si>
    <t xml:space="preserve">  农村客运2022年费改税补贴资金发放明细（公示）</t>
  </si>
  <si>
    <t>企业名称（盖章): 鸡西市麻山区运捷公路运输有限公司                                              时间：    年   月   日</t>
  </si>
  <si>
    <t xml:space="preserve">  </t>
  </si>
  <si>
    <r>
      <rPr>
        <sz val="11"/>
        <color indexed="8"/>
        <rFont val="宋体"/>
        <charset val="134"/>
      </rPr>
      <t xml:space="preserve"> </t>
    </r>
    <r>
      <rPr>
        <sz val="12"/>
        <color indexed="8"/>
        <rFont val="宋体"/>
        <charset val="134"/>
      </rPr>
      <t xml:space="preserve"> 车牌号</t>
    </r>
  </si>
  <si>
    <t>营运证号</t>
  </si>
  <si>
    <t>车龄</t>
  </si>
  <si>
    <t xml:space="preserve">                营运天数</t>
  </si>
  <si>
    <t>营运天数</t>
  </si>
  <si>
    <t>里程（公里）</t>
  </si>
  <si>
    <t xml:space="preserve">   耗油量（升）</t>
  </si>
  <si>
    <t>2021年扣减金额（元）</t>
  </si>
  <si>
    <t>2022年应补贴金额（元）</t>
  </si>
  <si>
    <t>2022年实际补贴金额（元）</t>
  </si>
  <si>
    <t xml:space="preserve">    1—2月</t>
  </si>
  <si>
    <t xml:space="preserve">   3-4月</t>
  </si>
  <si>
    <t>汽油</t>
  </si>
  <si>
    <t>柴油</t>
  </si>
  <si>
    <t>黑G08879</t>
  </si>
  <si>
    <t>230307900010</t>
  </si>
  <si>
    <t>黑G09097</t>
  </si>
  <si>
    <t>230300000191</t>
  </si>
  <si>
    <t>黑G66192</t>
  </si>
  <si>
    <t>230307900009</t>
  </si>
  <si>
    <t>黑G66348</t>
  </si>
  <si>
    <t>230307900008</t>
  </si>
  <si>
    <t>黑G66388</t>
  </si>
  <si>
    <t>230307900004</t>
  </si>
  <si>
    <t>黑G66477</t>
  </si>
  <si>
    <t>230307900012</t>
  </si>
  <si>
    <t>黑G66495</t>
  </si>
  <si>
    <t>230307900005</t>
  </si>
  <si>
    <t>黑G66507</t>
  </si>
  <si>
    <t>230307900006</t>
  </si>
  <si>
    <t>黑GB9278</t>
  </si>
  <si>
    <t>230307900003</t>
  </si>
  <si>
    <t>黑GC7366</t>
  </si>
  <si>
    <t>230307140010</t>
  </si>
  <si>
    <t>黑GC4010</t>
  </si>
  <si>
    <t>230307140009</t>
  </si>
  <si>
    <t>黑GC3431</t>
  </si>
  <si>
    <t>230307140000</t>
  </si>
  <si>
    <t>黑GC1289</t>
  </si>
  <si>
    <t>230307900002</t>
  </si>
  <si>
    <t>黑GC8343</t>
  </si>
  <si>
    <t>230307140001</t>
  </si>
  <si>
    <t>黑G66306</t>
  </si>
  <si>
    <t>230307910008</t>
  </si>
  <si>
    <t>黑G66177</t>
  </si>
  <si>
    <t>黑G66428</t>
  </si>
  <si>
    <t>230307900007</t>
  </si>
  <si>
    <t>黑G66448</t>
  </si>
  <si>
    <t>230303790013</t>
  </si>
  <si>
    <t>黑G66511</t>
  </si>
  <si>
    <t>230307900001</t>
  </si>
  <si>
    <t>黑G66597</t>
  </si>
  <si>
    <t>230307900011</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</si>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</sst>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_);[Red]\(0.00\)"/>
    <numFmt numFmtId="177" formatCode="#0.0"/>
    <numFmt numFmtId="178" formatCode="0.00_ "/>
  </numFmts>
  <fonts count="29">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b/>
      <sz val="11"/>
      <color indexed="8"/>
      <name val="宋体"/>
      <charset val="134"/>
    </font>
    <font>
      <b/>
      <sz val="10"/>
      <name val="宋体"/>
      <charset val="0"/>
    </font>
    <font>
      <b/>
      <sz val="11"/>
      <name val="宋体"/>
      <charset val="0"/>
    </font>
    <font>
      <b/>
      <sz val="10"/>
      <color indexed="8"/>
      <name val="宋体"/>
      <charset val="134"/>
    </font>
    <font>
      <sz val="11"/>
      <color indexed="8"/>
      <name val="宋体"/>
      <charset val="0"/>
    </font>
    <font>
      <sz val="11"/>
      <color indexed="60"/>
      <name val="宋体"/>
      <charset val="0"/>
    </font>
    <font>
      <b/>
      <sz val="11"/>
      <color indexed="8"/>
      <name val="宋体"/>
      <charset val="0"/>
    </font>
    <font>
      <b/>
      <sz val="11"/>
      <color indexed="9"/>
      <name val="宋体"/>
      <charset val="0"/>
    </font>
    <font>
      <sz val="11"/>
      <color indexed="62"/>
      <name val="宋体"/>
      <charset val="0"/>
    </font>
    <font>
      <b/>
      <sz val="13"/>
      <color indexed="62"/>
      <name val="宋体"/>
      <charset val="134"/>
    </font>
    <font>
      <b/>
      <sz val="11"/>
      <color indexed="62"/>
      <name val="宋体"/>
      <charset val="134"/>
    </font>
    <font>
      <u/>
      <sz val="11"/>
      <color indexed="12"/>
      <name val="宋体"/>
      <charset val="0"/>
    </font>
    <font>
      <sz val="11"/>
      <color indexed="9"/>
      <name val="宋体"/>
      <charset val="0"/>
    </font>
    <font>
      <sz val="11"/>
      <color indexed="52"/>
      <name val="宋体"/>
      <charset val="0"/>
    </font>
    <font>
      <b/>
      <sz val="11"/>
      <color indexed="52"/>
      <name val="宋体"/>
      <charset val="0"/>
    </font>
    <font>
      <b/>
      <sz val="15"/>
      <color indexed="62"/>
      <name val="宋体"/>
      <charset val="134"/>
    </font>
    <font>
      <b/>
      <sz val="18"/>
      <color indexed="62"/>
      <name val="宋体"/>
      <charset val="134"/>
    </font>
    <font>
      <b/>
      <sz val="11"/>
      <color indexed="63"/>
      <name val="宋体"/>
      <charset val="0"/>
    </font>
    <font>
      <i/>
      <sz val="11"/>
      <color indexed="23"/>
      <name val="宋体"/>
      <charset val="0"/>
    </font>
    <font>
      <u/>
      <sz val="11"/>
      <color indexed="20"/>
      <name val="宋体"/>
      <charset val="0"/>
    </font>
    <font>
      <sz val="11"/>
      <color indexed="17"/>
      <name val="宋体"/>
      <charset val="0"/>
    </font>
    <font>
      <sz val="11"/>
      <color indexed="10"/>
      <name val="宋体"/>
      <charset val="0"/>
    </font>
    <font>
      <sz val="12"/>
      <color indexed="8"/>
      <name val="宋体"/>
      <charset val="134"/>
    </font>
    <font>
      <sz val="11"/>
      <name val="宋体"/>
      <charset val="0"/>
    </font>
  </fonts>
  <fills count="17">
    <fill>
      <patternFill patternType="none"/>
    </fill>
    <fill>
      <patternFill patternType="gray125"/>
    </fill>
    <fill>
      <patternFill patternType="solid">
        <fgColor indexed="47"/>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51"/>
        <bgColor indexed="64"/>
      </patternFill>
    </fill>
    <fill>
      <patternFill patternType="solid">
        <fgColor indexed="31"/>
        <bgColor indexed="64"/>
      </patternFill>
    </fill>
    <fill>
      <patternFill patternType="solid">
        <fgColor indexed="29"/>
        <bgColor indexed="64"/>
      </patternFill>
    </fill>
    <fill>
      <patternFill patternType="solid">
        <fgColor indexed="9"/>
        <bgColor indexed="64"/>
      </patternFill>
    </fill>
    <fill>
      <patternFill patternType="solid">
        <fgColor indexed="26"/>
        <bgColor indexed="64"/>
      </patternFill>
    </fill>
    <fill>
      <patternFill patternType="solid">
        <fgColor indexed="10"/>
        <bgColor indexed="64"/>
      </patternFill>
    </fill>
    <fill>
      <patternFill patternType="solid">
        <fgColor indexed="49"/>
        <bgColor indexed="64"/>
      </patternFill>
    </fill>
    <fill>
      <patternFill patternType="solid">
        <fgColor indexed="42"/>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5"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10" borderId="22" applyNumberFormat="0" applyFont="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8"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18" applyNumberFormat="0" applyFill="0" applyAlignment="0" applyProtection="0">
      <alignment vertical="center"/>
    </xf>
    <xf numFmtId="0" fontId="14" fillId="0" borderId="18" applyNumberFormat="0" applyFill="0" applyAlignment="0" applyProtection="0">
      <alignment vertical="center"/>
    </xf>
    <xf numFmtId="0" fontId="15" fillId="0" borderId="21" applyNumberFormat="0" applyFill="0" applyAlignment="0" applyProtection="0">
      <alignment vertical="center"/>
    </xf>
    <xf numFmtId="0" fontId="17" fillId="3" borderId="0" applyNumberFormat="0" applyBorder="0" applyAlignment="0" applyProtection="0">
      <alignment vertical="center"/>
    </xf>
    <xf numFmtId="0" fontId="13" fillId="2" borderId="17" applyNumberFormat="0" applyAlignment="0" applyProtection="0">
      <alignment vertical="center"/>
    </xf>
    <xf numFmtId="0" fontId="9" fillId="10" borderId="0" applyNumberFormat="0" applyBorder="0" applyAlignment="0" applyProtection="0">
      <alignment vertical="center"/>
    </xf>
    <xf numFmtId="0" fontId="22" fillId="9" borderId="20" applyNumberFormat="0" applyAlignment="0" applyProtection="0">
      <alignment vertical="center"/>
    </xf>
    <xf numFmtId="0" fontId="17" fillId="15" borderId="0" applyNumberFormat="0" applyBorder="0" applyAlignment="0" applyProtection="0">
      <alignment vertical="center"/>
    </xf>
    <xf numFmtId="0" fontId="19" fillId="9" borderId="17" applyNumberFormat="0" applyAlignment="0" applyProtection="0">
      <alignment vertical="center"/>
    </xf>
    <xf numFmtId="0" fontId="12" fillId="5" borderId="16" applyNumberFormat="0" applyAlignment="0" applyProtection="0">
      <alignment vertical="center"/>
    </xf>
    <xf numFmtId="0" fontId="18" fillId="0" borderId="19" applyNumberFormat="0" applyFill="0" applyAlignment="0" applyProtection="0">
      <alignment vertical="center"/>
    </xf>
    <xf numFmtId="0" fontId="17" fillId="14" borderId="0" applyNumberFormat="0" applyBorder="0" applyAlignment="0" applyProtection="0">
      <alignment vertical="center"/>
    </xf>
    <xf numFmtId="0" fontId="9" fillId="8" borderId="0" applyNumberFormat="0" applyBorder="0" applyAlignment="0" applyProtection="0">
      <alignment vertical="center"/>
    </xf>
    <xf numFmtId="0" fontId="11" fillId="0" borderId="15" applyNumberFormat="0" applyFill="0" applyAlignment="0" applyProtection="0">
      <alignment vertical="center"/>
    </xf>
    <xf numFmtId="0" fontId="25" fillId="13" borderId="0" applyNumberFormat="0" applyBorder="0" applyAlignment="0" applyProtection="0">
      <alignment vertical="center"/>
    </xf>
    <xf numFmtId="0" fontId="10" fillId="8" borderId="0" applyNumberFormat="0" applyBorder="0" applyAlignment="0" applyProtection="0">
      <alignment vertical="center"/>
    </xf>
    <xf numFmtId="0" fontId="9" fillId="4" borderId="0" applyNumberFormat="0" applyBorder="0" applyAlignment="0" applyProtection="0">
      <alignment vertical="center"/>
    </xf>
    <xf numFmtId="0" fontId="10" fillId="4" borderId="0" applyNumberFormat="0" applyBorder="0" applyAlignment="0" applyProtection="0">
      <alignment vertical="center"/>
    </xf>
    <xf numFmtId="0" fontId="17" fillId="12" borderId="0" applyNumberFormat="0" applyBorder="0" applyAlignment="0" applyProtection="0">
      <alignment vertical="center"/>
    </xf>
    <xf numFmtId="0" fontId="9" fillId="16"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7" fillId="12" borderId="0" applyNumberFormat="0" applyBorder="0" applyAlignment="0" applyProtection="0">
      <alignment vertical="center"/>
    </xf>
    <xf numFmtId="0" fontId="9" fillId="3" borderId="0" applyNumberFormat="0" applyBorder="0" applyAlignment="0" applyProtection="0">
      <alignment vertical="center"/>
    </xf>
    <xf numFmtId="0" fontId="17" fillId="12" borderId="0" applyNumberFormat="0" applyBorder="0" applyAlignment="0" applyProtection="0">
      <alignment vertical="center"/>
    </xf>
    <xf numFmtId="0" fontId="17" fillId="11" borderId="0" applyNumberFormat="0" applyBorder="0" applyAlignment="0" applyProtection="0">
      <alignment vertical="center"/>
    </xf>
    <xf numFmtId="0" fontId="9" fillId="8" borderId="0" applyNumberFormat="0" applyBorder="0" applyAlignment="0" applyProtection="0">
      <alignment vertical="center"/>
    </xf>
    <xf numFmtId="0" fontId="17" fillId="8"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left" vertical="center"/>
    </xf>
    <xf numFmtId="0" fontId="4" fillId="0" borderId="7" xfId="0" applyFont="1" applyFill="1" applyBorder="1" applyAlignment="1">
      <alignment horizontal="center" vertical="center"/>
    </xf>
    <xf numFmtId="177" fontId="4" fillId="0" borderId="7" xfId="0" applyNumberFormat="1" applyFont="1" applyFill="1" applyBorder="1" applyAlignment="1">
      <alignment horizontal="center" vertical="center"/>
    </xf>
    <xf numFmtId="0" fontId="0" fillId="0" borderId="5" xfId="0" applyFont="1" applyBorder="1" applyAlignment="1">
      <alignment horizontal="center" vertical="center"/>
    </xf>
    <xf numFmtId="4" fontId="4" fillId="0" borderId="7" xfId="0" applyNumberFormat="1" applyFont="1" applyFill="1" applyBorder="1" applyAlignment="1">
      <alignment horizontal="center" vertical="center"/>
    </xf>
    <xf numFmtId="4" fontId="4" fillId="0" borderId="8" xfId="0" applyNumberFormat="1" applyFont="1" applyFill="1" applyBorder="1" applyAlignment="1">
      <alignment horizontal="center" vertical="center"/>
    </xf>
    <xf numFmtId="0" fontId="0" fillId="0" borderId="5" xfId="0" applyFont="1" applyBorder="1">
      <alignment vertical="center"/>
    </xf>
    <xf numFmtId="0" fontId="4" fillId="0" borderId="8" xfId="0" applyFont="1" applyFill="1" applyBorder="1" applyAlignment="1">
      <alignment horizontal="left" vertical="center"/>
    </xf>
    <xf numFmtId="0" fontId="4" fillId="0" borderId="9" xfId="0" applyFont="1" applyFill="1" applyBorder="1" applyAlignment="1">
      <alignment horizontal="center" vertical="center"/>
    </xf>
    <xf numFmtId="177" fontId="4" fillId="0" borderId="9" xfId="0" applyNumberFormat="1" applyFont="1" applyFill="1" applyBorder="1" applyAlignment="1">
      <alignment horizontal="center" vertical="center"/>
    </xf>
    <xf numFmtId="0" fontId="0" fillId="0" borderId="1" xfId="0" applyFont="1" applyBorder="1">
      <alignment vertical="center"/>
    </xf>
    <xf numFmtId="4" fontId="4" fillId="0" borderId="9" xfId="0" applyNumberFormat="1" applyFont="1" applyFill="1" applyBorder="1" applyAlignment="1">
      <alignment horizontal="center" vertical="center"/>
    </xf>
    <xf numFmtId="0" fontId="4" fillId="0" borderId="5" xfId="0" applyFont="1" applyFill="1" applyBorder="1" applyAlignment="1">
      <alignment horizontal="left" vertical="center"/>
    </xf>
    <xf numFmtId="0" fontId="4" fillId="0" borderId="5" xfId="0" applyFont="1" applyFill="1" applyBorder="1" applyAlignment="1">
      <alignment horizontal="center" vertical="center"/>
    </xf>
    <xf numFmtId="177" fontId="4" fillId="0" borderId="5"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0" fontId="0" fillId="0" borderId="10" xfId="0" applyFont="1" applyBorder="1">
      <alignment vertical="center"/>
    </xf>
    <xf numFmtId="0" fontId="5" fillId="0" borderId="5" xfId="0" applyFont="1" applyBorder="1" applyAlignment="1">
      <alignment horizontal="center" vertical="center"/>
    </xf>
    <xf numFmtId="0" fontId="4" fillId="0" borderId="6" xfId="0" applyFont="1" applyFill="1" applyBorder="1" applyAlignment="1">
      <alignment horizontal="center" vertical="center"/>
    </xf>
    <xf numFmtId="0" fontId="6" fillId="0" borderId="11" xfId="0" applyFont="1" applyFill="1" applyBorder="1" applyAlignment="1">
      <alignment horizontal="center" vertical="center"/>
    </xf>
    <xf numFmtId="4" fontId="6" fillId="0" borderId="12" xfId="0" applyNumberFormat="1" applyFont="1" applyFill="1" applyBorder="1" applyAlignment="1">
      <alignment horizontal="center" vertical="center"/>
    </xf>
    <xf numFmtId="0" fontId="7"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6" fontId="4" fillId="0" borderId="7" xfId="0" applyNumberFormat="1" applyFont="1" applyFill="1" applyBorder="1" applyAlignment="1">
      <alignment horizontal="center" vertical="center"/>
    </xf>
    <xf numFmtId="178" fontId="4" fillId="0" borderId="5" xfId="0" applyNumberFormat="1" applyFont="1" applyFill="1" applyBorder="1" applyAlignment="1">
      <alignment horizontal="center" vertical="center"/>
    </xf>
    <xf numFmtId="178" fontId="4" fillId="0" borderId="10" xfId="0" applyNumberFormat="1" applyFont="1" applyFill="1" applyBorder="1" applyAlignment="1">
      <alignment horizontal="center" vertical="center"/>
    </xf>
    <xf numFmtId="178" fontId="4" fillId="0" borderId="1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xf>
    <xf numFmtId="178" fontId="8" fillId="0" borderId="13" xfId="0" applyNumberFormat="1" applyFont="1" applyBorder="1">
      <alignment vertical="center"/>
    </xf>
    <xf numFmtId="178" fontId="8" fillId="0" borderId="5" xfId="0" applyNumberFormat="1" applyFont="1" applyBorder="1">
      <alignment vertical="center"/>
    </xf>
    <xf numFmtId="0" fontId="4" fillId="0" borderId="7" xfId="0" applyFont="1" applyFill="1" applyBorder="1" applyAlignment="1" quotePrefix="1">
      <alignment horizontal="center" vertical="center"/>
    </xf>
    <xf numFmtId="0" fontId="4" fillId="0" borderId="9" xfId="0" applyFont="1" applyFill="1" applyBorder="1" applyAlignment="1" quotePrefix="1">
      <alignment horizontal="center" vertical="center"/>
    </xf>
    <xf numFmtId="0" fontId="4" fillId="0" borderId="5" xfId="0" applyFont="1" applyFill="1" applyBorder="1" applyAlignment="1" quotePrefix="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sheetData sheetId="3"/>
      <sheetData sheetId="4">
        <row r="3">
          <cell r="B3" t="str">
            <v>黑G08879</v>
          </cell>
          <cell r="C3">
            <v>344</v>
          </cell>
          <cell r="D3">
            <v>344</v>
          </cell>
          <cell r="E3">
            <v>20489.19</v>
          </cell>
          <cell r="F3">
            <v>20496.9</v>
          </cell>
          <cell r="G3">
            <v>31953.1892120193</v>
          </cell>
          <cell r="H3">
            <v>29088.3385238643</v>
          </cell>
          <cell r="I3">
            <v>29077.4</v>
          </cell>
          <cell r="J3">
            <v>25253.78</v>
          </cell>
          <cell r="K3">
            <v>21419.212787142</v>
          </cell>
          <cell r="L3">
            <v>29077.4</v>
          </cell>
          <cell r="M3">
            <v>29077.4</v>
          </cell>
          <cell r="N3">
            <v>25244.28</v>
          </cell>
          <cell r="O3">
            <v>-3833.12</v>
          </cell>
        </row>
        <row r="4">
          <cell r="B4" t="str">
            <v>黑G09097</v>
          </cell>
          <cell r="C4">
            <v>344</v>
          </cell>
          <cell r="D4">
            <v>344</v>
          </cell>
          <cell r="E4">
            <v>20489.19</v>
          </cell>
          <cell r="F4">
            <v>20496.9</v>
          </cell>
          <cell r="G4">
            <v>31953.1892120193</v>
          </cell>
          <cell r="H4">
            <v>29088.3385238643</v>
          </cell>
          <cell r="I4">
            <v>29077.4</v>
          </cell>
          <cell r="J4">
            <v>25253.78</v>
          </cell>
          <cell r="K4">
            <v>21419.212787142</v>
          </cell>
          <cell r="L4">
            <v>29077.4</v>
          </cell>
          <cell r="M4">
            <v>29077.4</v>
          </cell>
          <cell r="N4">
            <v>25244.28</v>
          </cell>
          <cell r="O4">
            <v>-3833.12</v>
          </cell>
        </row>
        <row r="5">
          <cell r="B5" t="str">
            <v>黑G66177</v>
          </cell>
          <cell r="C5">
            <v>344</v>
          </cell>
          <cell r="D5">
            <v>90</v>
          </cell>
          <cell r="E5">
            <v>15804.89</v>
          </cell>
          <cell r="F5">
            <v>4119.39</v>
          </cell>
          <cell r="G5">
            <v>6421.83198962283</v>
          </cell>
          <cell r="H5">
            <v>5846.06505529233</v>
          </cell>
          <cell r="I5">
            <v>22429.62</v>
          </cell>
          <cell r="J5">
            <v>5075.41</v>
          </cell>
          <cell r="K5">
            <v>4304.75296084894</v>
          </cell>
          <cell r="L5">
            <v>6421.83198962283</v>
          </cell>
          <cell r="M5">
            <v>22429.62</v>
          </cell>
          <cell r="N5">
            <v>19472.85</v>
          </cell>
          <cell r="O5">
            <v>-2956.77</v>
          </cell>
        </row>
        <row r="6">
          <cell r="B6" t="str">
            <v>黑G66192</v>
          </cell>
          <cell r="C6">
            <v>344</v>
          </cell>
          <cell r="D6">
            <v>344</v>
          </cell>
          <cell r="E6">
            <v>20489.19</v>
          </cell>
          <cell r="F6">
            <v>20496.9</v>
          </cell>
          <cell r="G6">
            <v>31953.1892120193</v>
          </cell>
          <cell r="H6">
            <v>29088.3385238643</v>
          </cell>
          <cell r="I6">
            <v>29077.4</v>
          </cell>
          <cell r="J6">
            <v>25253.78</v>
          </cell>
          <cell r="K6">
            <v>21419.212787142</v>
          </cell>
          <cell r="L6">
            <v>29077.4</v>
          </cell>
          <cell r="M6">
            <v>29077.4</v>
          </cell>
          <cell r="N6">
            <v>25244.28</v>
          </cell>
          <cell r="O6">
            <v>-3833.12</v>
          </cell>
        </row>
        <row r="7">
          <cell r="B7" t="str">
            <v>黑G66348</v>
          </cell>
          <cell r="C7">
            <v>344</v>
          </cell>
          <cell r="D7">
            <v>344</v>
          </cell>
          <cell r="E7">
            <v>20489.19</v>
          </cell>
          <cell r="F7">
            <v>20496.9</v>
          </cell>
          <cell r="G7">
            <v>31953.1892120193</v>
          </cell>
          <cell r="H7">
            <v>29088.3385238643</v>
          </cell>
          <cell r="I7">
            <v>29077.4</v>
          </cell>
          <cell r="J7">
            <v>25253.78</v>
          </cell>
          <cell r="K7">
            <v>21419.212787142</v>
          </cell>
          <cell r="L7">
            <v>29077.4</v>
          </cell>
          <cell r="M7">
            <v>29077.4</v>
          </cell>
          <cell r="N7">
            <v>25244.28</v>
          </cell>
          <cell r="O7">
            <v>-3833.12</v>
          </cell>
        </row>
        <row r="8">
          <cell r="B8" t="str">
            <v>黑G66388</v>
          </cell>
          <cell r="C8">
            <v>344</v>
          </cell>
          <cell r="D8">
            <v>344</v>
          </cell>
          <cell r="E8">
            <v>20489.19</v>
          </cell>
          <cell r="F8">
            <v>20496.9</v>
          </cell>
          <cell r="G8">
            <v>31953.1892120193</v>
          </cell>
          <cell r="H8">
            <v>29088.3385238643</v>
          </cell>
          <cell r="I8">
            <v>29077.4</v>
          </cell>
          <cell r="J8">
            <v>25253.78</v>
          </cell>
          <cell r="K8">
            <v>21419.212787142</v>
          </cell>
          <cell r="L8">
            <v>29077.4</v>
          </cell>
          <cell r="M8">
            <v>29077.4</v>
          </cell>
          <cell r="N8">
            <v>25244.28</v>
          </cell>
          <cell r="O8">
            <v>-3833.12</v>
          </cell>
        </row>
        <row r="9">
          <cell r="B9" t="str">
            <v>黑G66428</v>
          </cell>
          <cell r="C9">
            <v>344</v>
          </cell>
          <cell r="D9">
            <v>305</v>
          </cell>
          <cell r="E9">
            <v>20489.19</v>
          </cell>
          <cell r="F9">
            <v>18173.12</v>
          </cell>
          <cell r="G9">
            <v>28330.5837435286</v>
          </cell>
          <cell r="H9">
            <v>25790.5276697846</v>
          </cell>
          <cell r="I9">
            <v>29077.4</v>
          </cell>
          <cell r="J9">
            <v>22390.7</v>
          </cell>
          <cell r="K9">
            <v>18990.8680964568</v>
          </cell>
          <cell r="L9">
            <v>28330.5837435286</v>
          </cell>
          <cell r="M9">
            <v>29077.4</v>
          </cell>
          <cell r="N9">
            <v>25244.28</v>
          </cell>
          <cell r="O9">
            <v>-3833.12</v>
          </cell>
        </row>
        <row r="10">
          <cell r="B10" t="str">
            <v>黑G66448</v>
          </cell>
          <cell r="C10">
            <v>344</v>
          </cell>
          <cell r="D10">
            <v>191</v>
          </cell>
          <cell r="E10">
            <v>20489.19</v>
          </cell>
          <cell r="F10">
            <v>11380.54</v>
          </cell>
          <cell r="G10">
            <v>17741.4412889244</v>
          </cell>
          <cell r="H10">
            <v>16150.7837821514</v>
          </cell>
          <cell r="I10">
            <v>29077.4</v>
          </cell>
          <cell r="J10">
            <v>14021.71</v>
          </cell>
          <cell r="K10">
            <v>11892.6378082823</v>
          </cell>
          <cell r="L10">
            <v>17741.447524636</v>
          </cell>
          <cell r="M10">
            <v>29077.4</v>
          </cell>
          <cell r="N10">
            <v>25244.28</v>
          </cell>
          <cell r="O10">
            <v>-3833.12</v>
          </cell>
        </row>
        <row r="11">
          <cell r="B11" t="str">
            <v>黑G66477</v>
          </cell>
          <cell r="C11">
            <v>344</v>
          </cell>
          <cell r="D11">
            <v>344</v>
          </cell>
          <cell r="E11">
            <v>20489.19</v>
          </cell>
          <cell r="F11">
            <v>20496.9</v>
          </cell>
          <cell r="G11">
            <v>31953.1892120193</v>
          </cell>
          <cell r="H11">
            <v>29088.3385238643</v>
          </cell>
          <cell r="I11">
            <v>29077.4</v>
          </cell>
          <cell r="J11">
            <v>25253.78</v>
          </cell>
          <cell r="K11">
            <v>21419.212787142</v>
          </cell>
          <cell r="L11">
            <v>29077.4</v>
          </cell>
          <cell r="M11">
            <v>29077.4</v>
          </cell>
          <cell r="N11">
            <v>25244.28</v>
          </cell>
          <cell r="O11">
            <v>-3833.12</v>
          </cell>
        </row>
        <row r="12">
          <cell r="B12" t="str">
            <v>黑G66495</v>
          </cell>
          <cell r="C12">
            <v>344</v>
          </cell>
          <cell r="D12">
            <v>344</v>
          </cell>
          <cell r="E12">
            <v>20489.19</v>
          </cell>
          <cell r="F12">
            <v>20496.9</v>
          </cell>
          <cell r="G12">
            <v>31953.1892120193</v>
          </cell>
          <cell r="H12">
            <v>29088.3385238643</v>
          </cell>
          <cell r="I12">
            <v>29077.4</v>
          </cell>
          <cell r="J12">
            <v>25253.78</v>
          </cell>
          <cell r="K12">
            <v>21419.212787142</v>
          </cell>
          <cell r="L12">
            <v>29077.4</v>
          </cell>
          <cell r="M12">
            <v>29077.4</v>
          </cell>
          <cell r="N12">
            <v>25244.28</v>
          </cell>
          <cell r="O12">
            <v>-3833.12</v>
          </cell>
        </row>
        <row r="13">
          <cell r="B13" t="str">
            <v>黑G66507</v>
          </cell>
          <cell r="C13">
            <v>344</v>
          </cell>
          <cell r="D13">
            <v>344</v>
          </cell>
          <cell r="E13">
            <v>20489.19</v>
          </cell>
          <cell r="F13">
            <v>20496.9</v>
          </cell>
          <cell r="G13">
            <v>31953.1892120193</v>
          </cell>
          <cell r="H13">
            <v>29088.3385238643</v>
          </cell>
          <cell r="I13">
            <v>29077.4</v>
          </cell>
          <cell r="J13">
            <v>25253.78</v>
          </cell>
          <cell r="K13">
            <v>21419.212787142</v>
          </cell>
          <cell r="L13">
            <v>29077.4</v>
          </cell>
          <cell r="M13">
            <v>29077.4</v>
          </cell>
          <cell r="N13">
            <v>25244.28</v>
          </cell>
          <cell r="O13">
            <v>-3833.12</v>
          </cell>
        </row>
        <row r="14">
          <cell r="B14" t="str">
            <v>黑G66511</v>
          </cell>
          <cell r="C14">
            <v>344</v>
          </cell>
          <cell r="D14">
            <v>105</v>
          </cell>
          <cell r="E14">
            <v>16602.68</v>
          </cell>
          <cell r="F14">
            <v>5069.3</v>
          </cell>
          <cell r="G14">
            <v>7902.6731882621</v>
          </cell>
          <cell r="H14">
            <v>7194.1373807271</v>
          </cell>
          <cell r="I14">
            <v>23561.8</v>
          </cell>
          <cell r="J14">
            <v>6245.77</v>
          </cell>
          <cell r="K14">
            <v>5297.40669964037</v>
          </cell>
          <cell r="L14">
            <v>7902.66539362261</v>
          </cell>
          <cell r="M14">
            <v>23561.8</v>
          </cell>
          <cell r="N14">
            <v>20455.79</v>
          </cell>
          <cell r="O14">
            <v>-3106.01</v>
          </cell>
        </row>
        <row r="15">
          <cell r="B15" t="str">
            <v>黑G66597</v>
          </cell>
          <cell r="C15">
            <v>344</v>
          </cell>
          <cell r="D15">
            <v>76</v>
          </cell>
          <cell r="E15">
            <v>20489.19</v>
          </cell>
          <cell r="F15">
            <v>4528.38</v>
          </cell>
          <cell r="G15">
            <v>7059.41791021686</v>
          </cell>
          <cell r="H15">
            <v>6426.48646403586</v>
          </cell>
          <cell r="I15">
            <v>29077.4</v>
          </cell>
          <cell r="J15">
            <v>5579.32</v>
          </cell>
          <cell r="K15">
            <v>4732.14655879854</v>
          </cell>
          <cell r="L15">
            <v>7059.42414592845</v>
          </cell>
          <cell r="M15">
            <v>29077.4</v>
          </cell>
          <cell r="N15">
            <v>25244.28</v>
          </cell>
          <cell r="O15">
            <v>-3833.12</v>
          </cell>
        </row>
        <row r="16">
          <cell r="B16" t="str">
            <v>黑GB9278</v>
          </cell>
          <cell r="C16">
            <v>344</v>
          </cell>
          <cell r="D16">
            <v>344</v>
          </cell>
          <cell r="E16">
            <v>20489.19</v>
          </cell>
          <cell r="F16">
            <v>20496.9</v>
          </cell>
          <cell r="G16">
            <v>31953.1892120193</v>
          </cell>
          <cell r="H16">
            <v>29088.3385238643</v>
          </cell>
          <cell r="I16">
            <v>29077.4</v>
          </cell>
          <cell r="J16">
            <v>25253.78</v>
          </cell>
          <cell r="K16">
            <v>21419.212787142</v>
          </cell>
          <cell r="L16">
            <v>29077.4</v>
          </cell>
          <cell r="M16">
            <v>29077.4</v>
          </cell>
          <cell r="N16">
            <v>25244.28</v>
          </cell>
          <cell r="O16">
            <v>-3833.12</v>
          </cell>
        </row>
        <row r="17">
          <cell r="B17" t="str">
            <v>黑G66306</v>
          </cell>
          <cell r="C17">
            <v>302</v>
          </cell>
          <cell r="D17">
            <v>344</v>
          </cell>
          <cell r="E17">
            <v>3011.18</v>
          </cell>
          <cell r="F17">
            <v>3012.45</v>
          </cell>
          <cell r="G17">
            <v>4696.19234331765</v>
          </cell>
          <cell r="H17">
            <v>4275.14235744015</v>
          </cell>
          <cell r="I17">
            <v>4273.34</v>
          </cell>
          <cell r="J17">
            <v>3711.57</v>
          </cell>
          <cell r="K17">
            <v>3148.00323759328</v>
          </cell>
          <cell r="L17">
            <v>4696.19234331765</v>
          </cell>
          <cell r="M17">
            <v>4273.34</v>
          </cell>
          <cell r="N17">
            <v>3710.01</v>
          </cell>
          <cell r="O17">
            <v>-563.33194175107</v>
          </cell>
        </row>
        <row r="18">
          <cell r="B18" t="str">
            <v>黑GC7366</v>
          </cell>
          <cell r="C18" t="str">
            <v>/</v>
          </cell>
          <cell r="D18">
            <v>39</v>
          </cell>
          <cell r="E18" t="str">
            <v>/</v>
          </cell>
          <cell r="F18">
            <v>2273.98</v>
          </cell>
          <cell r="G18">
            <v>3544.97085922006</v>
          </cell>
          <cell r="H18">
            <v>3227.13678831906</v>
          </cell>
          <cell r="I18" t="str">
            <v>/</v>
          </cell>
          <cell r="J18">
            <v>2801.72</v>
          </cell>
          <cell r="K18">
            <v>2376.30380661003</v>
          </cell>
          <cell r="L18">
            <v>3544.97210636238</v>
          </cell>
        </row>
        <row r="18">
          <cell r="N18" t="str">
            <v>/</v>
          </cell>
          <cell r="O18" t="str">
            <v>/</v>
          </cell>
        </row>
        <row r="19">
          <cell r="B19" t="str">
            <v>黑GC4010</v>
          </cell>
          <cell r="C19" t="str">
            <v>/</v>
          </cell>
          <cell r="D19">
            <v>153</v>
          </cell>
          <cell r="E19" t="str">
            <v>/</v>
          </cell>
          <cell r="F19">
            <v>8921</v>
          </cell>
          <cell r="G19">
            <v>13907.195769137</v>
          </cell>
          <cell r="H19">
            <v>12660.308045187</v>
          </cell>
          <cell r="I19" t="str">
            <v>/</v>
          </cell>
          <cell r="J19">
            <v>10991.37</v>
          </cell>
          <cell r="K19">
            <v>9322.42423362037</v>
          </cell>
          <cell r="L19">
            <v>13907.1982634216</v>
          </cell>
        </row>
        <row r="19">
          <cell r="N19" t="str">
            <v>/</v>
          </cell>
          <cell r="O19" t="str">
            <v>/</v>
          </cell>
        </row>
        <row r="20">
          <cell r="B20" t="str">
            <v>黑GC3431</v>
          </cell>
          <cell r="C20" t="str">
            <v>/</v>
          </cell>
          <cell r="D20">
            <v>268</v>
          </cell>
          <cell r="E20" t="str">
            <v>/</v>
          </cell>
          <cell r="F20">
            <v>15968.51</v>
          </cell>
          <cell r="G20">
            <v>24893.7557125235</v>
          </cell>
          <cell r="H20">
            <v>22661.837868249</v>
          </cell>
          <cell r="I20" t="str">
            <v>/</v>
          </cell>
          <cell r="J20">
            <v>19674.45</v>
          </cell>
          <cell r="K20">
            <v>16687.0557783667</v>
          </cell>
          <cell r="L20">
            <v>24893.7588303793</v>
          </cell>
        </row>
        <row r="20">
          <cell r="N20" t="str">
            <v>/</v>
          </cell>
          <cell r="O20" t="str">
            <v>/</v>
          </cell>
        </row>
        <row r="21">
          <cell r="B21" t="str">
            <v>黑GC1289</v>
          </cell>
          <cell r="C21" t="str">
            <v>/</v>
          </cell>
          <cell r="D21">
            <v>254</v>
          </cell>
          <cell r="E21" t="str">
            <v>/</v>
          </cell>
          <cell r="F21">
            <v>11625.83</v>
          </cell>
          <cell r="G21">
            <v>18123.8307127795</v>
          </cell>
          <cell r="H21">
            <v>16498.889034971</v>
          </cell>
          <cell r="I21" t="str">
            <v>/</v>
          </cell>
          <cell r="J21">
            <v>14323.93</v>
          </cell>
          <cell r="K21">
            <v>12148.9652872941</v>
          </cell>
          <cell r="L21">
            <v>18123.8369484911</v>
          </cell>
        </row>
        <row r="21">
          <cell r="N21" t="str">
            <v>/</v>
          </cell>
          <cell r="O21" t="str">
            <v>/</v>
          </cell>
        </row>
        <row r="22">
          <cell r="B22" t="str">
            <v>黑GC8343</v>
          </cell>
          <cell r="C22" t="str">
            <v>/</v>
          </cell>
          <cell r="D22">
            <v>239</v>
          </cell>
          <cell r="E22" t="str">
            <v>/</v>
          </cell>
          <cell r="F22">
            <v>11538.68</v>
          </cell>
          <cell r="G22">
            <v>17987.970146556</v>
          </cell>
          <cell r="H22">
            <v>16375.20941989</v>
          </cell>
          <cell r="I22" t="str">
            <v>/</v>
          </cell>
          <cell r="J22">
            <v>14216.55</v>
          </cell>
          <cell r="K22">
            <v>12057.8937401626</v>
          </cell>
          <cell r="L22">
            <v>17987.9717054839</v>
          </cell>
        </row>
        <row r="22">
          <cell r="N22" t="str">
            <v>/</v>
          </cell>
          <cell r="O22" t="str">
            <v>/</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32"/>
  <sheetViews>
    <sheetView tabSelected="1" view="pageBreakPreview" zoomScaleNormal="100" zoomScaleSheetLayoutView="100" workbookViewId="0">
      <selection activeCell="K6" sqref="K6"/>
    </sheetView>
  </sheetViews>
  <sheetFormatPr defaultColWidth="9" defaultRowHeight="19" customHeight="1"/>
  <cols>
    <col min="1" max="1" width="5.625" customWidth="1"/>
    <col min="2" max="2" width="8.25" customWidth="1"/>
    <col min="3" max="3" width="14.25" customWidth="1"/>
    <col min="4" max="4" width="6.625" customWidth="1"/>
    <col min="5" max="6" width="0.125" hidden="1" customWidth="1"/>
    <col min="7" max="7" width="9.125" customWidth="1"/>
    <col min="8" max="8" width="12.5" customWidth="1"/>
    <col min="9" max="10" width="14.625" customWidth="1"/>
    <col min="11" max="13" width="15.625" customWidth="1"/>
    <col min="14" max="15" width="12.625"/>
  </cols>
  <sheetData>
    <row r="1" ht="30" customHeight="1" spans="1:13">
      <c r="A1" s="1" t="s">
        <v>0</v>
      </c>
      <c r="B1" s="1"/>
      <c r="C1" s="1"/>
      <c r="D1" s="1"/>
      <c r="E1" s="1"/>
      <c r="F1" s="1"/>
      <c r="G1" s="1"/>
      <c r="H1" s="1"/>
      <c r="I1" s="1"/>
      <c r="J1" s="1"/>
      <c r="K1" s="1"/>
      <c r="L1" s="1"/>
      <c r="M1" s="1"/>
    </row>
    <row r="2" ht="24" customHeight="1" spans="1:13">
      <c r="A2" s="2" t="s">
        <v>1</v>
      </c>
      <c r="B2" s="2"/>
      <c r="C2" s="2"/>
      <c r="D2" s="2"/>
      <c r="E2" s="2"/>
      <c r="F2" s="2"/>
      <c r="G2" s="2"/>
      <c r="H2" s="2"/>
      <c r="I2" s="2"/>
      <c r="J2" s="2"/>
      <c r="K2" s="2"/>
      <c r="L2" s="2"/>
      <c r="M2" s="2"/>
    </row>
    <row r="3" ht="15" customHeight="1" spans="1:13">
      <c r="A3" s="3" t="s">
        <v>2</v>
      </c>
      <c r="B3" s="4" t="s">
        <v>3</v>
      </c>
      <c r="C3" s="5" t="s">
        <v>4</v>
      </c>
      <c r="D3" s="5" t="s">
        <v>5</v>
      </c>
      <c r="E3" s="6" t="s">
        <v>6</v>
      </c>
      <c r="F3" s="7"/>
      <c r="G3" s="8" t="s">
        <v>7</v>
      </c>
      <c r="H3" s="5" t="s">
        <v>8</v>
      </c>
      <c r="I3" s="5" t="s">
        <v>9</v>
      </c>
      <c r="J3" s="9"/>
      <c r="K3" s="35" t="s">
        <v>10</v>
      </c>
      <c r="L3" s="35" t="s">
        <v>11</v>
      </c>
      <c r="M3" s="36" t="s">
        <v>12</v>
      </c>
    </row>
    <row r="4" ht="14" customHeight="1" spans="1:13">
      <c r="A4" s="3"/>
      <c r="B4" s="4"/>
      <c r="C4" s="5"/>
      <c r="D4" s="5"/>
      <c r="E4" s="9" t="s">
        <v>13</v>
      </c>
      <c r="F4" s="6" t="s">
        <v>14</v>
      </c>
      <c r="G4" s="8"/>
      <c r="H4" s="5"/>
      <c r="I4" s="5" t="s">
        <v>15</v>
      </c>
      <c r="J4" s="5" t="s">
        <v>16</v>
      </c>
      <c r="K4" s="35"/>
      <c r="L4" s="35"/>
      <c r="M4" s="36"/>
    </row>
    <row r="5" ht="20" customHeight="1" spans="1:13">
      <c r="A5" s="10">
        <v>1</v>
      </c>
      <c r="B5" s="11" t="s">
        <v>17</v>
      </c>
      <c r="C5" s="47" t="s">
        <v>18</v>
      </c>
      <c r="D5" s="13">
        <v>11.9</v>
      </c>
      <c r="E5" s="14"/>
      <c r="F5" s="14"/>
      <c r="G5" s="15">
        <v>344</v>
      </c>
      <c r="H5" s="16">
        <v>77056</v>
      </c>
      <c r="I5" s="14"/>
      <c r="J5" s="37">
        <v>20496.9</v>
      </c>
      <c r="K5" s="38">
        <f>VLOOKUP(B5,'[1]麻山区 (2)'!$B$3:$O$22,14,FALSE)</f>
        <v>-3833.12</v>
      </c>
      <c r="L5" s="39">
        <f>ROUND(J5*1.23207780944644,2)</f>
        <v>25253.78</v>
      </c>
      <c r="M5" s="38">
        <f>K5+L5</f>
        <v>21420.66</v>
      </c>
    </row>
    <row r="6" ht="20" customHeight="1" spans="1:13">
      <c r="A6" s="10">
        <v>2</v>
      </c>
      <c r="B6" s="11" t="s">
        <v>19</v>
      </c>
      <c r="C6" s="47" t="s">
        <v>20</v>
      </c>
      <c r="D6" s="13">
        <v>11.7</v>
      </c>
      <c r="E6" s="14"/>
      <c r="F6" s="14"/>
      <c r="G6" s="15">
        <v>344</v>
      </c>
      <c r="H6" s="16">
        <v>77056</v>
      </c>
      <c r="I6" s="14"/>
      <c r="J6" s="37">
        <v>20496.9</v>
      </c>
      <c r="K6" s="38">
        <f>VLOOKUP(B6,'[1]麻山区 (2)'!$B$3:$O$22,14,FALSE)</f>
        <v>-3833.12</v>
      </c>
      <c r="L6" s="39">
        <f t="shared" ref="L6:L18" si="0">ROUND(J6*1.23207780944644,2)</f>
        <v>25253.78</v>
      </c>
      <c r="M6" s="38">
        <f t="shared" ref="M6:M24" si="1">K6+L6</f>
        <v>21420.66</v>
      </c>
    </row>
    <row r="7" ht="20" customHeight="1" spans="1:13">
      <c r="A7" s="10">
        <v>3</v>
      </c>
      <c r="B7" s="11" t="s">
        <v>21</v>
      </c>
      <c r="C7" s="47" t="s">
        <v>22</v>
      </c>
      <c r="D7" s="13">
        <v>7.5</v>
      </c>
      <c r="E7" s="14"/>
      <c r="F7" s="14"/>
      <c r="G7" s="15">
        <v>344</v>
      </c>
      <c r="H7" s="16">
        <v>77056</v>
      </c>
      <c r="I7" s="14"/>
      <c r="J7" s="37">
        <v>20496.9</v>
      </c>
      <c r="K7" s="38">
        <f>VLOOKUP(B7,'[1]麻山区 (2)'!$B$3:$O$22,14,FALSE)</f>
        <v>-3833.12</v>
      </c>
      <c r="L7" s="39">
        <f>ROUND(J7*1.23207780944644,2)</f>
        <v>25253.78</v>
      </c>
      <c r="M7" s="38">
        <f>K7+L7</f>
        <v>21420.66</v>
      </c>
    </row>
    <row r="8" ht="20" customHeight="1" spans="1:13">
      <c r="A8" s="10">
        <v>4</v>
      </c>
      <c r="B8" s="11" t="s">
        <v>23</v>
      </c>
      <c r="C8" s="47" t="s">
        <v>24</v>
      </c>
      <c r="D8" s="13">
        <v>7.5</v>
      </c>
      <c r="E8" s="14"/>
      <c r="F8" s="14"/>
      <c r="G8" s="15">
        <v>344</v>
      </c>
      <c r="H8" s="16">
        <v>77056</v>
      </c>
      <c r="I8" s="14"/>
      <c r="J8" s="37">
        <v>20496.9</v>
      </c>
      <c r="K8" s="38">
        <f>VLOOKUP(B8,'[1]麻山区 (2)'!$B$3:$O$22,14,FALSE)</f>
        <v>-3833.12</v>
      </c>
      <c r="L8" s="38">
        <f>ROUND(J8*1.23207780944644,2)</f>
        <v>25253.78</v>
      </c>
      <c r="M8" s="40">
        <f>K8+L8</f>
        <v>21420.66</v>
      </c>
    </row>
    <row r="9" ht="20" customHeight="1" spans="1:13">
      <c r="A9" s="10">
        <v>5</v>
      </c>
      <c r="B9" s="11" t="s">
        <v>25</v>
      </c>
      <c r="C9" s="47" t="s">
        <v>26</v>
      </c>
      <c r="D9" s="13">
        <v>7.5</v>
      </c>
      <c r="E9" s="14"/>
      <c r="F9" s="14"/>
      <c r="G9" s="15">
        <v>344</v>
      </c>
      <c r="H9" s="16">
        <v>77056</v>
      </c>
      <c r="I9" s="14"/>
      <c r="J9" s="37">
        <v>20496.9</v>
      </c>
      <c r="K9" s="38">
        <f>VLOOKUP(B9,'[1]麻山区 (2)'!$B$3:$O$22,14,FALSE)</f>
        <v>-3833.12</v>
      </c>
      <c r="L9" s="38">
        <f>ROUND(J9*1.23207780944644,2)</f>
        <v>25253.78</v>
      </c>
      <c r="M9" s="38">
        <f>K9+L9</f>
        <v>21420.66</v>
      </c>
    </row>
    <row r="10" ht="20" customHeight="1" spans="1:13">
      <c r="A10" s="10">
        <v>6</v>
      </c>
      <c r="B10" s="11" t="s">
        <v>27</v>
      </c>
      <c r="C10" s="47" t="s">
        <v>28</v>
      </c>
      <c r="D10" s="13">
        <v>11.9</v>
      </c>
      <c r="E10" s="14"/>
      <c r="F10" s="14"/>
      <c r="G10" s="15">
        <v>344</v>
      </c>
      <c r="H10" s="16">
        <v>77056</v>
      </c>
      <c r="I10" s="14"/>
      <c r="J10" s="37">
        <v>20496.9</v>
      </c>
      <c r="K10" s="38">
        <f>VLOOKUP(B10,'[1]麻山区 (2)'!$B$3:$O$22,14,FALSE)</f>
        <v>-3833.12</v>
      </c>
      <c r="L10" s="38">
        <f>ROUND(J10*1.23207780944644,2)</f>
        <v>25253.78</v>
      </c>
      <c r="M10" s="38">
        <f>K10+L10</f>
        <v>21420.66</v>
      </c>
    </row>
    <row r="11" ht="20" customHeight="1" spans="1:13">
      <c r="A11" s="10">
        <v>7</v>
      </c>
      <c r="B11" s="11" t="s">
        <v>29</v>
      </c>
      <c r="C11" s="47" t="s">
        <v>30</v>
      </c>
      <c r="D11" s="13">
        <v>11.4</v>
      </c>
      <c r="E11" s="14"/>
      <c r="F11" s="14"/>
      <c r="G11" s="15">
        <v>344</v>
      </c>
      <c r="H11" s="16">
        <v>77056</v>
      </c>
      <c r="I11" s="14"/>
      <c r="J11" s="37">
        <v>20496.9</v>
      </c>
      <c r="K11" s="38">
        <f>VLOOKUP(B11,'[1]麻山区 (2)'!$B$3:$O$22,14,FALSE)</f>
        <v>-3833.12</v>
      </c>
      <c r="L11" s="38">
        <f>ROUND(J11*1.23207780944644,2)</f>
        <v>25253.78</v>
      </c>
      <c r="M11" s="38">
        <f>K11+L11</f>
        <v>21420.66</v>
      </c>
    </row>
    <row r="12" ht="20" customHeight="1" spans="1:13">
      <c r="A12" s="10">
        <v>8</v>
      </c>
      <c r="B12" s="11" t="s">
        <v>31</v>
      </c>
      <c r="C12" s="47" t="s">
        <v>32</v>
      </c>
      <c r="D12" s="13">
        <v>11.7</v>
      </c>
      <c r="E12" s="14"/>
      <c r="F12" s="14"/>
      <c r="G12" s="15">
        <v>344</v>
      </c>
      <c r="H12" s="16">
        <v>77056</v>
      </c>
      <c r="I12" s="14"/>
      <c r="J12" s="37">
        <v>20496.9</v>
      </c>
      <c r="K12" s="38">
        <f>VLOOKUP(B12,'[1]麻山区 (2)'!$B$3:$O$22,14,FALSE)</f>
        <v>-3833.12</v>
      </c>
      <c r="L12" s="38">
        <f>ROUND(J12*1.23207780944644,2)</f>
        <v>25253.78</v>
      </c>
      <c r="M12" s="38">
        <f>K12+L12</f>
        <v>21420.66</v>
      </c>
    </row>
    <row r="13" ht="20" customHeight="1" spans="1:13">
      <c r="A13" s="10">
        <v>9</v>
      </c>
      <c r="B13" s="11" t="s">
        <v>33</v>
      </c>
      <c r="C13" s="47" t="s">
        <v>34</v>
      </c>
      <c r="D13" s="13">
        <v>11.9</v>
      </c>
      <c r="E13" s="17"/>
      <c r="F13" s="17"/>
      <c r="G13" s="15">
        <v>344</v>
      </c>
      <c r="H13" s="16">
        <v>77056</v>
      </c>
      <c r="I13" s="17"/>
      <c r="J13" s="37">
        <v>20496.9</v>
      </c>
      <c r="K13" s="38">
        <f>VLOOKUP(B13,'[1]麻山区 (2)'!$B$3:$O$22,14,FALSE)</f>
        <v>-3833.12</v>
      </c>
      <c r="L13" s="38">
        <f>ROUND(J13*1.23207780944644,2)</f>
        <v>25253.78</v>
      </c>
      <c r="M13" s="38">
        <f>K13+L13</f>
        <v>21420.66</v>
      </c>
    </row>
    <row r="14" ht="20" customHeight="1" spans="1:13">
      <c r="A14" s="10">
        <v>10</v>
      </c>
      <c r="B14" s="11" t="s">
        <v>35</v>
      </c>
      <c r="C14" s="47" t="s">
        <v>36</v>
      </c>
      <c r="D14" s="13">
        <v>4</v>
      </c>
      <c r="E14" s="17"/>
      <c r="F14" s="17"/>
      <c r="G14" s="15">
        <v>39</v>
      </c>
      <c r="H14" s="16">
        <v>8736</v>
      </c>
      <c r="I14" s="17"/>
      <c r="J14" s="37">
        <v>2273.98</v>
      </c>
      <c r="K14" s="38">
        <v>0</v>
      </c>
      <c r="L14" s="38">
        <f>ROUND(J14*1.23207780944644,2)</f>
        <v>2801.72</v>
      </c>
      <c r="M14" s="38">
        <f>K14+L14</f>
        <v>2801.72</v>
      </c>
    </row>
    <row r="15" ht="20" customHeight="1" spans="1:13">
      <c r="A15" s="10">
        <v>11</v>
      </c>
      <c r="B15" s="11" t="s">
        <v>37</v>
      </c>
      <c r="C15" s="47" t="s">
        <v>38</v>
      </c>
      <c r="D15" s="13">
        <v>4</v>
      </c>
      <c r="E15" s="17"/>
      <c r="F15" s="17"/>
      <c r="G15" s="15">
        <v>153</v>
      </c>
      <c r="H15" s="16">
        <v>34272</v>
      </c>
      <c r="I15" s="17"/>
      <c r="J15" s="37">
        <v>8921</v>
      </c>
      <c r="K15" s="38">
        <v>0</v>
      </c>
      <c r="L15" s="38">
        <f>ROUND(J15*1.23207780944644,2)</f>
        <v>10991.37</v>
      </c>
      <c r="M15" s="38">
        <f>K15+L15</f>
        <v>10991.37</v>
      </c>
    </row>
    <row r="16" ht="20" customHeight="1" spans="1:13">
      <c r="A16" s="10">
        <v>12</v>
      </c>
      <c r="B16" s="11" t="s">
        <v>39</v>
      </c>
      <c r="C16" s="47" t="s">
        <v>40</v>
      </c>
      <c r="D16" s="13">
        <v>6</v>
      </c>
      <c r="E16" s="17"/>
      <c r="F16" s="17"/>
      <c r="G16" s="15">
        <v>268</v>
      </c>
      <c r="H16" s="16">
        <v>60032</v>
      </c>
      <c r="I16" s="17"/>
      <c r="J16" s="37">
        <v>15968.51</v>
      </c>
      <c r="K16" s="38">
        <v>0</v>
      </c>
      <c r="L16" s="38">
        <f>ROUND(J16*1.23207780944644,2)</f>
        <v>19674.45</v>
      </c>
      <c r="M16" s="38">
        <f>K16+L16</f>
        <v>19674.45</v>
      </c>
    </row>
    <row r="17" ht="20" customHeight="1" spans="1:13">
      <c r="A17" s="10">
        <v>13</v>
      </c>
      <c r="B17" s="18" t="s">
        <v>41</v>
      </c>
      <c r="C17" s="48" t="s">
        <v>42</v>
      </c>
      <c r="D17" s="20">
        <v>6</v>
      </c>
      <c r="E17" s="21"/>
      <c r="F17" s="21"/>
      <c r="G17" s="22">
        <v>254</v>
      </c>
      <c r="H17" s="16">
        <v>37084</v>
      </c>
      <c r="I17" s="21"/>
      <c r="J17" s="41">
        <v>11625.83</v>
      </c>
      <c r="K17" s="38">
        <v>0</v>
      </c>
      <c r="L17" s="38">
        <f>ROUND(J17*1.23207780944644,2)</f>
        <v>14323.93</v>
      </c>
      <c r="M17" s="38">
        <f>K17+L17</f>
        <v>14323.93</v>
      </c>
    </row>
    <row r="18" ht="20" customHeight="1" spans="1:13">
      <c r="A18" s="10">
        <v>14</v>
      </c>
      <c r="B18" s="23" t="s">
        <v>43</v>
      </c>
      <c r="C18" s="49" t="s">
        <v>44</v>
      </c>
      <c r="D18" s="25">
        <v>8</v>
      </c>
      <c r="E18" s="17"/>
      <c r="F18" s="17"/>
      <c r="G18" s="26">
        <v>239</v>
      </c>
      <c r="H18" s="16">
        <v>36806</v>
      </c>
      <c r="I18" s="17"/>
      <c r="J18" s="42">
        <v>11538.68</v>
      </c>
      <c r="K18" s="38">
        <v>0</v>
      </c>
      <c r="L18" s="38">
        <f>ROUND(J18*1.23207780944644,2)</f>
        <v>14216.55</v>
      </c>
      <c r="M18" s="38">
        <f>K18+L18</f>
        <v>14216.55</v>
      </c>
    </row>
    <row r="19" ht="20" customHeight="1" spans="1:13">
      <c r="A19" s="10">
        <v>15</v>
      </c>
      <c r="B19" s="23" t="s">
        <v>45</v>
      </c>
      <c r="C19" s="49" t="s">
        <v>46</v>
      </c>
      <c r="D19" s="25">
        <v>11.1</v>
      </c>
      <c r="E19" s="17"/>
      <c r="F19" s="17"/>
      <c r="G19" s="27">
        <v>344</v>
      </c>
      <c r="H19" s="16">
        <v>12684</v>
      </c>
      <c r="I19" s="43">
        <v>3012.45</v>
      </c>
      <c r="J19" s="42"/>
      <c r="K19" s="38">
        <f>VLOOKUP(B19,'[1]麻山区 (2)'!$B$3:$O$22,14,FALSE)</f>
        <v>-563.33194175107</v>
      </c>
      <c r="L19" s="38">
        <f>ROUND(I19*1.23207780944644,2)</f>
        <v>3711.57</v>
      </c>
      <c r="M19" s="38">
        <f>K19+L19</f>
        <v>3148.23805824893</v>
      </c>
    </row>
    <row r="20" ht="20" customHeight="1" spans="1:13">
      <c r="A20" s="10">
        <v>16</v>
      </c>
      <c r="B20" s="23" t="s">
        <v>47</v>
      </c>
      <c r="C20" s="49" t="s">
        <v>42</v>
      </c>
      <c r="D20" s="25">
        <v>11</v>
      </c>
      <c r="E20" s="17"/>
      <c r="F20" s="28"/>
      <c r="G20" s="26">
        <v>90</v>
      </c>
      <c r="H20" s="26">
        <v>13140</v>
      </c>
      <c r="I20" s="17"/>
      <c r="J20" s="44">
        <v>4119.39</v>
      </c>
      <c r="K20" s="38">
        <f>VLOOKUP(B20,'[1]麻山区 (2)'!$B$3:$O$22,14,FALSE)</f>
        <v>-2956.77</v>
      </c>
      <c r="L20" s="38">
        <f t="shared" ref="L20:L24" si="2">ROUND(J20*1.23207780944644,2)</f>
        <v>5075.41</v>
      </c>
      <c r="M20" s="38">
        <f>K20+L20</f>
        <v>2118.64</v>
      </c>
    </row>
    <row r="21" ht="20" customHeight="1" spans="1:13">
      <c r="A21" s="10">
        <v>17</v>
      </c>
      <c r="B21" s="23" t="s">
        <v>48</v>
      </c>
      <c r="C21" s="49" t="s">
        <v>49</v>
      </c>
      <c r="D21" s="25">
        <v>12</v>
      </c>
      <c r="E21" s="17"/>
      <c r="F21" s="28"/>
      <c r="G21" s="26">
        <v>305</v>
      </c>
      <c r="H21" s="26">
        <v>68320</v>
      </c>
      <c r="I21" s="17"/>
      <c r="J21" s="44">
        <v>18173.12</v>
      </c>
      <c r="K21" s="38">
        <f>VLOOKUP(B21,'[1]麻山区 (2)'!$B$3:$O$22,14,FALSE)</f>
        <v>-3833.12</v>
      </c>
      <c r="L21" s="38">
        <f>ROUND(J21*1.23207780944644,2)</f>
        <v>22390.7</v>
      </c>
      <c r="M21" s="38">
        <f>K21+L21</f>
        <v>18557.58</v>
      </c>
    </row>
    <row r="22" ht="20" customHeight="1" spans="1:13">
      <c r="A22" s="10">
        <v>18</v>
      </c>
      <c r="B22" s="23" t="s">
        <v>50</v>
      </c>
      <c r="C22" s="49" t="s">
        <v>51</v>
      </c>
      <c r="D22" s="25">
        <v>12</v>
      </c>
      <c r="E22" s="17"/>
      <c r="F22" s="28"/>
      <c r="G22" s="26">
        <v>191</v>
      </c>
      <c r="H22" s="26">
        <v>42784</v>
      </c>
      <c r="I22" s="17"/>
      <c r="J22" s="44">
        <v>11380.54</v>
      </c>
      <c r="K22" s="38">
        <f>VLOOKUP(B22,'[1]麻山区 (2)'!$B$3:$O$22,14,FALSE)</f>
        <v>-3833.12</v>
      </c>
      <c r="L22" s="38">
        <f>ROUND(J22*1.23207780944644,2)</f>
        <v>14021.71</v>
      </c>
      <c r="M22" s="38">
        <f>K22+L22</f>
        <v>10188.59</v>
      </c>
    </row>
    <row r="23" ht="20" customHeight="1" spans="1:13">
      <c r="A23" s="10">
        <v>19</v>
      </c>
      <c r="B23" s="23" t="s">
        <v>52</v>
      </c>
      <c r="C23" s="49" t="s">
        <v>53</v>
      </c>
      <c r="D23" s="25">
        <v>11.1</v>
      </c>
      <c r="E23" s="17"/>
      <c r="F23" s="28"/>
      <c r="G23" s="26">
        <v>105</v>
      </c>
      <c r="H23" s="26">
        <v>16170</v>
      </c>
      <c r="I23" s="17"/>
      <c r="J23" s="44">
        <v>5069.3</v>
      </c>
      <c r="K23" s="38">
        <f>VLOOKUP(B23,'[1]麻山区 (2)'!$B$3:$O$22,14,FALSE)</f>
        <v>-3106.01</v>
      </c>
      <c r="L23" s="38">
        <f>ROUND(J23*1.23207780944644,2)</f>
        <v>6245.77</v>
      </c>
      <c r="M23" s="38">
        <f>K23+L23</f>
        <v>3139.76</v>
      </c>
    </row>
    <row r="24" ht="20" customHeight="1" spans="1:13">
      <c r="A24" s="10">
        <v>20</v>
      </c>
      <c r="B24" s="23" t="s">
        <v>54</v>
      </c>
      <c r="C24" s="49" t="s">
        <v>55</v>
      </c>
      <c r="D24" s="25">
        <v>11.9</v>
      </c>
      <c r="E24" s="17"/>
      <c r="F24" s="28"/>
      <c r="G24" s="26">
        <v>76</v>
      </c>
      <c r="H24" s="26">
        <v>17024</v>
      </c>
      <c r="I24" s="17"/>
      <c r="J24" s="44">
        <v>4528.38</v>
      </c>
      <c r="K24" s="38">
        <f>VLOOKUP(B24,'[1]麻山区 (2)'!$B$3:$O$22,14,FALSE)</f>
        <v>-3833.12</v>
      </c>
      <c r="L24" s="38">
        <f>ROUND(J24*1.23207780944644,2)</f>
        <v>5579.32</v>
      </c>
      <c r="M24" s="38">
        <f>K24+L24</f>
        <v>1746.2</v>
      </c>
    </row>
    <row r="25" ht="20" customHeight="1" spans="1:13">
      <c r="A25" s="29" t="s">
        <v>56</v>
      </c>
      <c r="B25" s="30"/>
      <c r="C25" s="30"/>
      <c r="D25" s="30"/>
      <c r="E25" s="30"/>
      <c r="F25" s="30"/>
      <c r="G25" s="31">
        <f t="shared" ref="G25:M25" si="3">SUM(G5:G24)</f>
        <v>5160</v>
      </c>
      <c r="H25" s="32">
        <f>SUM(H5:H24)</f>
        <v>1040556</v>
      </c>
      <c r="I25" s="45">
        <f>SUM(I5:I24)</f>
        <v>3012.45</v>
      </c>
      <c r="J25" s="46">
        <f>SUM(J5:J24)</f>
        <v>278070.83</v>
      </c>
      <c r="K25" s="46">
        <f>SUM(K5:K24)</f>
        <v>-52623.5519417511</v>
      </c>
      <c r="L25" s="46">
        <f>SUM(L5:L24)</f>
        <v>346316.52</v>
      </c>
      <c r="M25" s="46">
        <f>SUM(M5:M24)</f>
        <v>293692.968058249</v>
      </c>
    </row>
    <row r="26" ht="56" customHeight="1" spans="1:13">
      <c r="A26" s="33" t="s">
        <v>57</v>
      </c>
      <c r="B26" s="33"/>
      <c r="C26" s="33"/>
      <c r="D26" s="33"/>
      <c r="E26" s="33"/>
      <c r="F26" s="33"/>
      <c r="G26" s="33"/>
      <c r="H26" s="33"/>
      <c r="I26" s="33"/>
      <c r="J26" s="33"/>
      <c r="K26" s="33"/>
      <c r="L26" s="33"/>
      <c r="M26" s="33"/>
    </row>
    <row r="32" customHeight="1" spans="3:3">
      <c r="C32" s="34"/>
    </row>
  </sheetData>
  <mergeCells count="13">
    <mergeCell ref="A1:M1"/>
    <mergeCell ref="A2:M2"/>
    <mergeCell ref="I3:J3"/>
    <mergeCell ref="A26:M26"/>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麻山区运捷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2024-02-02T08:23:00Z</dcterms:created>
  <dcterms:modified xsi:type="dcterms:W3CDTF">2008-12-31T16:35:39Z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E04CF778B4AF40CEA6E2227A1E3797BC_11</vt:lpwstr>
  </property>
  <property fmtid="{D5CDD505-2E9C-101B-9397-08002B2CF9AE}" pid="3" name="KSOProductBuildVer">
    <vt:lpwstr>2052-9.1.0.4688</vt:lpwstr>
  </property>
</Properties>
</file>